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stacheigabriel\costache\My Documents\REGIO\2014-2020\2.1.A-Microintreprinderi\GS-Micro-Draft_2\"/>
    </mc:Choice>
  </mc:AlternateContent>
  <bookViews>
    <workbookView xWindow="0" yWindow="780" windowWidth="20490" windowHeight="6975" tabRatio="936" activeTab="12"/>
  </bookViews>
  <sheets>
    <sheet name="Introducere" sheetId="16" r:id="rId1"/>
    <sheet name="1 Bilant" sheetId="1" r:id="rId2"/>
    <sheet name="2 Cont PP" sheetId="2" r:id="rId3"/>
    <sheet name="3. Analiza financiara-extinsa" sheetId="3" r:id="rId4"/>
    <sheet name="4 Analiza financiara-indicatori" sheetId="5" r:id="rId5"/>
    <sheet name="6 Buget cerere" sheetId="15" r:id="rId6"/>
    <sheet name="7 Investitie" sheetId="10" r:id="rId7"/>
    <sheet name="8 Proiectii financiare" sheetId="6" r:id="rId8"/>
    <sheet name="9 Sustenabilitate" sheetId="13" r:id="rId9"/>
    <sheet name="10 Rentabilitate investitie" sheetId="12" r:id="rId10"/>
    <sheet name="11 Venituri si cheltuieli" sheetId="19" r:id="rId11"/>
    <sheet name="12 Cont PP previzionat" sheetId="20" r:id="rId12"/>
    <sheet name="13 Proiectii financiare (intr) " sheetId="21" r:id="rId13"/>
  </sheets>
  <externalReferences>
    <externalReference r:id="rId14"/>
  </externalReferences>
  <definedNames>
    <definedName name="eligibilitate" localSheetId="12">'[1]Risc beneficiar'!#REF!</definedName>
    <definedName name="eligibilitate">#REF!</definedName>
    <definedName name="tip_beneficiar" localSheetId="12">'[1]Risc beneficiar'!$A$11:$A$12</definedName>
    <definedName name="tip_beneficiar">#REF!</definedName>
  </definedNames>
  <calcPr calcId="152511"/>
</workbook>
</file>

<file path=xl/calcChain.xml><?xml version="1.0" encoding="utf-8"?>
<calcChain xmlns="http://schemas.openxmlformats.org/spreadsheetml/2006/main">
  <c r="D123" i="6" l="1"/>
  <c r="H34" i="12"/>
  <c r="I34" i="12"/>
  <c r="C29" i="12"/>
  <c r="D29" i="12"/>
  <c r="E29" i="12"/>
  <c r="F29" i="12"/>
  <c r="F34" i="12" s="1"/>
  <c r="G29" i="12"/>
  <c r="H29" i="12"/>
  <c r="I29" i="12"/>
  <c r="J29" i="12"/>
  <c r="K29" i="12"/>
  <c r="K34" i="12" s="1"/>
  <c r="L29" i="12"/>
  <c r="L34" i="12" s="1"/>
  <c r="M29" i="12"/>
  <c r="M34" i="12" s="1"/>
  <c r="N29" i="12"/>
  <c r="N34" i="12" s="1"/>
  <c r="O29" i="12"/>
  <c r="O34" i="12" s="1"/>
  <c r="P29" i="12"/>
  <c r="P34" i="12" s="1"/>
  <c r="Q29" i="12"/>
  <c r="Q34" i="12" s="1"/>
  <c r="B29" i="12"/>
  <c r="A9" i="13" l="1"/>
  <c r="A11" i="12"/>
  <c r="A8" i="13" s="1"/>
  <c r="A7" i="12"/>
  <c r="A6" i="13" s="1"/>
  <c r="D111" i="6"/>
  <c r="E111" i="6"/>
  <c r="F111" i="6"/>
  <c r="G111" i="6"/>
  <c r="H111" i="6"/>
  <c r="I111" i="6"/>
  <c r="J111" i="6"/>
  <c r="K111" i="6"/>
  <c r="L111" i="6"/>
  <c r="M111" i="6"/>
  <c r="N111" i="6"/>
  <c r="O111" i="6"/>
  <c r="P111" i="6"/>
  <c r="Q111" i="6"/>
  <c r="R111" i="6"/>
  <c r="F105" i="6"/>
  <c r="D105" i="6"/>
  <c r="E105" i="6"/>
  <c r="G105" i="6"/>
  <c r="H105" i="6"/>
  <c r="I105" i="6"/>
  <c r="J105" i="6"/>
  <c r="K105" i="6"/>
  <c r="L105" i="6"/>
  <c r="M105" i="6"/>
  <c r="N105" i="6"/>
  <c r="O105" i="6"/>
  <c r="P105" i="6"/>
  <c r="Q105" i="6"/>
  <c r="R105" i="6"/>
  <c r="D50" i="6"/>
  <c r="E50" i="6"/>
  <c r="F50" i="6"/>
  <c r="G50" i="6"/>
  <c r="H50" i="6"/>
  <c r="I50" i="6"/>
  <c r="J50" i="6"/>
  <c r="K50" i="6"/>
  <c r="L50" i="6"/>
  <c r="M50" i="6"/>
  <c r="N50" i="6"/>
  <c r="O50" i="6"/>
  <c r="P50" i="6"/>
  <c r="Q50" i="6"/>
  <c r="R50" i="6"/>
  <c r="D44" i="6"/>
  <c r="E44" i="6"/>
  <c r="F44" i="6"/>
  <c r="G44" i="6"/>
  <c r="H44" i="6"/>
  <c r="I44" i="6"/>
  <c r="J44" i="6"/>
  <c r="K44" i="6"/>
  <c r="L44" i="6"/>
  <c r="M44" i="6"/>
  <c r="N44" i="6"/>
  <c r="O44" i="6"/>
  <c r="P44" i="6"/>
  <c r="Q44" i="6"/>
  <c r="R44" i="6"/>
  <c r="C44" i="6" l="1"/>
  <c r="I76" i="10" l="1"/>
  <c r="H76" i="10"/>
  <c r="G76" i="10"/>
  <c r="F76" i="10"/>
  <c r="E76" i="10"/>
  <c r="I75" i="10"/>
  <c r="H75" i="10"/>
  <c r="G75" i="10"/>
  <c r="F75" i="10"/>
  <c r="E66" i="10"/>
  <c r="D66" i="10" s="1"/>
  <c r="I66" i="10"/>
  <c r="H66" i="10"/>
  <c r="G66" i="10"/>
  <c r="F66" i="10"/>
  <c r="E53" i="10"/>
  <c r="E56" i="10"/>
  <c r="E59" i="10"/>
  <c r="E75" i="10" s="1"/>
  <c r="D75" i="10" s="1"/>
  <c r="E62" i="10"/>
  <c r="E69" i="10"/>
  <c r="I69" i="10"/>
  <c r="H69" i="10"/>
  <c r="G69" i="10"/>
  <c r="F69" i="10"/>
  <c r="I62" i="10"/>
  <c r="H62" i="10"/>
  <c r="G62" i="10"/>
  <c r="F62" i="10"/>
  <c r="D62" i="10" s="1"/>
  <c r="I59" i="10"/>
  <c r="H59" i="10"/>
  <c r="G59" i="10"/>
  <c r="F59" i="10"/>
  <c r="F56" i="10"/>
  <c r="G56" i="10"/>
  <c r="H56" i="10"/>
  <c r="I56" i="10"/>
  <c r="D56" i="10" s="1"/>
  <c r="F53" i="10"/>
  <c r="G53" i="10"/>
  <c r="H53" i="10"/>
  <c r="I53" i="10"/>
  <c r="F49" i="10"/>
  <c r="D49" i="10" s="1"/>
  <c r="G49" i="10"/>
  <c r="H49" i="10"/>
  <c r="I49" i="10"/>
  <c r="E49" i="10"/>
  <c r="F45" i="10"/>
  <c r="G45" i="10"/>
  <c r="H45" i="10"/>
  <c r="I45" i="10"/>
  <c r="E45" i="10"/>
  <c r="F42" i="10"/>
  <c r="F77" i="10" s="1"/>
  <c r="G42" i="10"/>
  <c r="G77" i="10" s="1"/>
  <c r="H42" i="10"/>
  <c r="I42" i="10"/>
  <c r="E42" i="10"/>
  <c r="F39" i="10"/>
  <c r="G39" i="10"/>
  <c r="H39" i="10"/>
  <c r="H77" i="10" s="1"/>
  <c r="I39" i="10"/>
  <c r="E39" i="10"/>
  <c r="E77" i="10" s="1"/>
  <c r="F35" i="10"/>
  <c r="G35" i="10"/>
  <c r="H35" i="10"/>
  <c r="I35" i="10"/>
  <c r="E35" i="10"/>
  <c r="F25" i="10"/>
  <c r="G25" i="10"/>
  <c r="H25" i="10"/>
  <c r="D25" i="10" s="1"/>
  <c r="I25" i="10"/>
  <c r="E25" i="10"/>
  <c r="F15" i="10"/>
  <c r="G15" i="10"/>
  <c r="G70" i="10" s="1"/>
  <c r="H15" i="10"/>
  <c r="H70" i="10" s="1"/>
  <c r="I15" i="10"/>
  <c r="E15" i="10"/>
  <c r="E70" i="10" s="1"/>
  <c r="F12" i="10"/>
  <c r="F70" i="10" s="1"/>
  <c r="G12" i="10"/>
  <c r="H12" i="10"/>
  <c r="I12" i="10"/>
  <c r="I70" i="10" s="1"/>
  <c r="E12" i="10"/>
  <c r="D12" i="10" s="1"/>
  <c r="B62" i="10"/>
  <c r="A63" i="10"/>
  <c r="B63" i="10"/>
  <c r="A64" i="10"/>
  <c r="B64" i="10"/>
  <c r="D64" i="10"/>
  <c r="A65" i="10"/>
  <c r="B65" i="10"/>
  <c r="D65" i="10"/>
  <c r="B66" i="10"/>
  <c r="A67" i="10"/>
  <c r="B67" i="10"/>
  <c r="A68" i="10"/>
  <c r="B68" i="10"/>
  <c r="D68" i="10"/>
  <c r="B69" i="10"/>
  <c r="B39" i="10"/>
  <c r="A40" i="10"/>
  <c r="B40" i="10"/>
  <c r="A41" i="10"/>
  <c r="B41" i="10"/>
  <c r="D41" i="10"/>
  <c r="B42" i="10"/>
  <c r="A43" i="10"/>
  <c r="B43" i="10"/>
  <c r="A44" i="10"/>
  <c r="B44" i="10"/>
  <c r="D44" i="10"/>
  <c r="B45" i="10"/>
  <c r="A46" i="10"/>
  <c r="B46" i="10"/>
  <c r="A47" i="10"/>
  <c r="B47" i="10"/>
  <c r="D47" i="10"/>
  <c r="A48" i="10"/>
  <c r="B48" i="10"/>
  <c r="D48" i="10"/>
  <c r="B49" i="10"/>
  <c r="A50" i="10"/>
  <c r="B50" i="10"/>
  <c r="A51" i="10"/>
  <c r="B51" i="10"/>
  <c r="D51" i="10"/>
  <c r="A52" i="10"/>
  <c r="B52" i="10"/>
  <c r="D52" i="10"/>
  <c r="B53" i="10"/>
  <c r="A54" i="10"/>
  <c r="B54" i="10"/>
  <c r="A55" i="10"/>
  <c r="B55" i="10"/>
  <c r="D55" i="10"/>
  <c r="B56" i="10"/>
  <c r="A57" i="10"/>
  <c r="B57" i="10"/>
  <c r="A58" i="10"/>
  <c r="B58" i="10"/>
  <c r="D58" i="10"/>
  <c r="B59" i="10"/>
  <c r="D59" i="10"/>
  <c r="A60" i="10"/>
  <c r="B60" i="10"/>
  <c r="A61" i="10"/>
  <c r="B61" i="10"/>
  <c r="D61" i="10"/>
  <c r="A24" i="10"/>
  <c r="B24" i="10"/>
  <c r="D24" i="10"/>
  <c r="B25" i="10"/>
  <c r="A26" i="10"/>
  <c r="B26" i="10"/>
  <c r="A27" i="10"/>
  <c r="B27" i="10"/>
  <c r="D27" i="10"/>
  <c r="A28" i="10"/>
  <c r="B28" i="10"/>
  <c r="D28" i="10"/>
  <c r="A29" i="10"/>
  <c r="B29" i="10"/>
  <c r="D29" i="10"/>
  <c r="A30" i="10"/>
  <c r="B30" i="10"/>
  <c r="D30" i="10"/>
  <c r="A31" i="10"/>
  <c r="B31" i="10"/>
  <c r="D31" i="10"/>
  <c r="A32" i="10"/>
  <c r="B32" i="10"/>
  <c r="D32" i="10"/>
  <c r="A33" i="10"/>
  <c r="B33" i="10"/>
  <c r="D33" i="10"/>
  <c r="A34" i="10"/>
  <c r="B34" i="10"/>
  <c r="D34" i="10"/>
  <c r="B35" i="10"/>
  <c r="A36" i="10"/>
  <c r="B36" i="10"/>
  <c r="A37" i="10"/>
  <c r="B37" i="10"/>
  <c r="D37" i="10"/>
  <c r="A38" i="10"/>
  <c r="B38" i="10"/>
  <c r="D38" i="10"/>
  <c r="B15" i="10"/>
  <c r="A16" i="10"/>
  <c r="B16" i="10"/>
  <c r="A17" i="10"/>
  <c r="B17" i="10"/>
  <c r="D17" i="10"/>
  <c r="A18" i="10"/>
  <c r="B18" i="10"/>
  <c r="C18" i="10"/>
  <c r="D18" i="10"/>
  <c r="A19" i="10"/>
  <c r="B19" i="10"/>
  <c r="D19" i="10"/>
  <c r="A20" i="10"/>
  <c r="B20" i="10"/>
  <c r="D20" i="10"/>
  <c r="A21" i="10"/>
  <c r="B21" i="10"/>
  <c r="D21" i="10"/>
  <c r="A22" i="10"/>
  <c r="B22" i="10"/>
  <c r="C22" i="10"/>
  <c r="D22" i="10"/>
  <c r="A23" i="10"/>
  <c r="B23" i="10"/>
  <c r="D23" i="10"/>
  <c r="A13" i="10"/>
  <c r="B13" i="10"/>
  <c r="A14" i="10"/>
  <c r="B14" i="10"/>
  <c r="D14" i="10"/>
  <c r="B12" i="10"/>
  <c r="E73" i="15"/>
  <c r="B8" i="10"/>
  <c r="C70" i="15"/>
  <c r="C67" i="15"/>
  <c r="E67" i="15" s="1"/>
  <c r="C63" i="15"/>
  <c r="C60" i="15"/>
  <c r="C57" i="15"/>
  <c r="C54" i="15"/>
  <c r="E54" i="15" s="1"/>
  <c r="C50" i="15"/>
  <c r="C46" i="15"/>
  <c r="C43" i="15"/>
  <c r="E43" i="15" s="1"/>
  <c r="C40" i="15"/>
  <c r="C36" i="15"/>
  <c r="E36" i="15" s="1"/>
  <c r="C26" i="15"/>
  <c r="C16" i="15"/>
  <c r="C13" i="15"/>
  <c r="G70" i="15"/>
  <c r="F70" i="15"/>
  <c r="H70" i="15" s="1"/>
  <c r="D70" i="15"/>
  <c r="E70" i="15" s="1"/>
  <c r="H69" i="15"/>
  <c r="E69" i="15"/>
  <c r="G67" i="15"/>
  <c r="F67" i="15"/>
  <c r="D67" i="15"/>
  <c r="H66" i="15"/>
  <c r="E66" i="15"/>
  <c r="H65" i="15"/>
  <c r="E65" i="15"/>
  <c r="G63" i="15"/>
  <c r="F63" i="15"/>
  <c r="D63" i="15"/>
  <c r="H62" i="15"/>
  <c r="E62" i="15"/>
  <c r="G60" i="15"/>
  <c r="F60" i="15"/>
  <c r="D60" i="15"/>
  <c r="H59" i="15"/>
  <c r="E59" i="15"/>
  <c r="G57" i="15"/>
  <c r="F57" i="15"/>
  <c r="D57" i="15"/>
  <c r="E57" i="15" s="1"/>
  <c r="H56" i="15"/>
  <c r="E56" i="15"/>
  <c r="I56" i="15" s="1"/>
  <c r="C55" i="10" s="1"/>
  <c r="G54" i="15"/>
  <c r="F54" i="15"/>
  <c r="H54" i="15" s="1"/>
  <c r="D54" i="15"/>
  <c r="H53" i="15"/>
  <c r="E53" i="15"/>
  <c r="H52" i="15"/>
  <c r="E52" i="15"/>
  <c r="G50" i="15"/>
  <c r="F50" i="15"/>
  <c r="D50" i="15"/>
  <c r="H49" i="15"/>
  <c r="E49" i="15"/>
  <c r="H48" i="15"/>
  <c r="E48" i="15"/>
  <c r="G46" i="15"/>
  <c r="F46" i="15"/>
  <c r="D46" i="15"/>
  <c r="E46" i="15" s="1"/>
  <c r="H45" i="15"/>
  <c r="E45" i="15"/>
  <c r="G43" i="15"/>
  <c r="F43" i="15"/>
  <c r="H43" i="15" s="1"/>
  <c r="D43" i="15"/>
  <c r="H42" i="15"/>
  <c r="E42" i="15"/>
  <c r="I42" i="15" s="1"/>
  <c r="C41" i="10" s="1"/>
  <c r="G40" i="15"/>
  <c r="F40" i="15"/>
  <c r="D40" i="15"/>
  <c r="H39" i="15"/>
  <c r="E39" i="15"/>
  <c r="H38" i="15"/>
  <c r="E38" i="15"/>
  <c r="G36" i="15"/>
  <c r="F36" i="15"/>
  <c r="D36" i="15"/>
  <c r="H35" i="15"/>
  <c r="E35" i="15"/>
  <c r="H34" i="15"/>
  <c r="E34" i="15"/>
  <c r="H33" i="15"/>
  <c r="E33" i="15"/>
  <c r="H32" i="15"/>
  <c r="E32" i="15"/>
  <c r="H31" i="15"/>
  <c r="E31" i="15"/>
  <c r="H30" i="15"/>
  <c r="E30" i="15"/>
  <c r="H29" i="15"/>
  <c r="E29" i="15"/>
  <c r="H28" i="15"/>
  <c r="E28" i="15"/>
  <c r="G26" i="15"/>
  <c r="F26" i="15"/>
  <c r="D26" i="15"/>
  <c r="H25" i="15"/>
  <c r="E25" i="15"/>
  <c r="H24" i="15"/>
  <c r="E24" i="15"/>
  <c r="H23" i="15"/>
  <c r="E23" i="15"/>
  <c r="I23" i="15" s="1"/>
  <c r="H22" i="15"/>
  <c r="E22" i="15"/>
  <c r="H21" i="15"/>
  <c r="E21" i="15"/>
  <c r="I21" i="15" s="1"/>
  <c r="C20" i="10" s="1"/>
  <c r="H20" i="15"/>
  <c r="E20" i="15"/>
  <c r="H19" i="15"/>
  <c r="E19" i="15"/>
  <c r="I19" i="15" s="1"/>
  <c r="H18" i="15"/>
  <c r="E18" i="15"/>
  <c r="G16" i="15"/>
  <c r="F16" i="15"/>
  <c r="D16" i="15"/>
  <c r="E16" i="15" s="1"/>
  <c r="H15" i="15"/>
  <c r="E15" i="15"/>
  <c r="G13" i="15"/>
  <c r="G71" i="15" s="1"/>
  <c r="F13" i="15"/>
  <c r="F71" i="15" s="1"/>
  <c r="D13" i="15"/>
  <c r="D71" i="15" s="1"/>
  <c r="H12" i="15"/>
  <c r="E12" i="15"/>
  <c r="H11" i="15"/>
  <c r="E11" i="15"/>
  <c r="H10" i="15"/>
  <c r="E10" i="15"/>
  <c r="I65" i="15" l="1"/>
  <c r="C64" i="10" s="1"/>
  <c r="I12" i="15"/>
  <c r="D76" i="10"/>
  <c r="E13" i="15"/>
  <c r="H46" i="15"/>
  <c r="C71" i="15"/>
  <c r="D39" i="10"/>
  <c r="D45" i="10"/>
  <c r="D35" i="10"/>
  <c r="D69" i="10"/>
  <c r="I35" i="15"/>
  <c r="C34" i="10" s="1"/>
  <c r="I48" i="15"/>
  <c r="C47" i="10" s="1"/>
  <c r="D53" i="10"/>
  <c r="I77" i="10"/>
  <c r="D77" i="10" s="1"/>
  <c r="E63" i="15"/>
  <c r="I63" i="15" s="1"/>
  <c r="C62" i="10" s="1"/>
  <c r="I20" i="15"/>
  <c r="C19" i="10" s="1"/>
  <c r="H40" i="15"/>
  <c r="I45" i="15"/>
  <c r="C44" i="10" s="1"/>
  <c r="E60" i="15"/>
  <c r="D42" i="10"/>
  <c r="D15" i="10"/>
  <c r="H16" i="15"/>
  <c r="I28" i="15"/>
  <c r="C27" i="10" s="1"/>
  <c r="I30" i="15"/>
  <c r="C29" i="10" s="1"/>
  <c r="I32" i="15"/>
  <c r="C31" i="10" s="1"/>
  <c r="I53" i="15"/>
  <c r="C52" i="10" s="1"/>
  <c r="H57" i="15"/>
  <c r="I57" i="15" s="1"/>
  <c r="C56" i="10" s="1"/>
  <c r="I16" i="15"/>
  <c r="C15" i="10" s="1"/>
  <c r="I18" i="15"/>
  <c r="C17" i="10" s="1"/>
  <c r="H26" i="15"/>
  <c r="I29" i="15"/>
  <c r="C28" i="10" s="1"/>
  <c r="I59" i="15"/>
  <c r="C58" i="10" s="1"/>
  <c r="H63" i="15"/>
  <c r="I66" i="15"/>
  <c r="C65" i="10" s="1"/>
  <c r="I46" i="15"/>
  <c r="C45" i="10" s="1"/>
  <c r="I11" i="15"/>
  <c r="I15" i="15"/>
  <c r="C14" i="10" s="1"/>
  <c r="I22" i="15"/>
  <c r="C21" i="10" s="1"/>
  <c r="I24" i="15"/>
  <c r="C23" i="10" s="1"/>
  <c r="E26" i="15"/>
  <c r="I26" i="15" s="1"/>
  <c r="C25" i="10" s="1"/>
  <c r="I31" i="15"/>
  <c r="C30" i="10" s="1"/>
  <c r="I33" i="15"/>
  <c r="C32" i="10" s="1"/>
  <c r="H36" i="15"/>
  <c r="I36" i="15" s="1"/>
  <c r="C35" i="10" s="1"/>
  <c r="I39" i="15"/>
  <c r="C38" i="10" s="1"/>
  <c r="I52" i="15"/>
  <c r="C51" i="10" s="1"/>
  <c r="I62" i="15"/>
  <c r="C61" i="10" s="1"/>
  <c r="I69" i="15"/>
  <c r="C68" i="10" s="1"/>
  <c r="E50" i="15"/>
  <c r="I10" i="15"/>
  <c r="H13" i="15"/>
  <c r="I25" i="15"/>
  <c r="C24" i="10" s="1"/>
  <c r="I34" i="15"/>
  <c r="C33" i="10" s="1"/>
  <c r="I38" i="15"/>
  <c r="C37" i="10" s="1"/>
  <c r="E40" i="15"/>
  <c r="I40" i="15" s="1"/>
  <c r="C39" i="10" s="1"/>
  <c r="I49" i="15"/>
  <c r="C48" i="10" s="1"/>
  <c r="H50" i="15"/>
  <c r="I50" i="15" s="1"/>
  <c r="C49" i="10" s="1"/>
  <c r="H60" i="15"/>
  <c r="I60" i="15" s="1"/>
  <c r="C59" i="10" s="1"/>
  <c r="H67" i="15"/>
  <c r="I67" i="15"/>
  <c r="C66" i="10" s="1"/>
  <c r="I70" i="15"/>
  <c r="C69" i="10" s="1"/>
  <c r="I43" i="15"/>
  <c r="C42" i="10" s="1"/>
  <c r="I54" i="15"/>
  <c r="C53" i="10" s="1"/>
  <c r="I13" i="15" l="1"/>
  <c r="H71" i="15"/>
  <c r="H73" i="15" s="1"/>
  <c r="E71" i="15"/>
  <c r="B42" i="1"/>
  <c r="C12" i="10" l="1"/>
  <c r="I71" i="15"/>
  <c r="I73" i="15" s="1"/>
  <c r="C47" i="21"/>
  <c r="D47" i="21"/>
  <c r="E47" i="21"/>
  <c r="F47" i="21"/>
  <c r="G47" i="21"/>
  <c r="H47" i="21"/>
  <c r="I47" i="21"/>
  <c r="J47" i="21"/>
  <c r="K47" i="21"/>
  <c r="L47" i="21"/>
  <c r="M47" i="21"/>
  <c r="N47" i="21"/>
  <c r="O47" i="21"/>
  <c r="P47" i="21"/>
  <c r="Q47" i="21"/>
  <c r="R47" i="21"/>
  <c r="S47" i="21"/>
  <c r="C48" i="21"/>
  <c r="D48" i="21"/>
  <c r="E48" i="21"/>
  <c r="F48" i="21"/>
  <c r="G48" i="21"/>
  <c r="H48" i="21"/>
  <c r="I48" i="21"/>
  <c r="J48" i="21"/>
  <c r="K48" i="21"/>
  <c r="L48" i="21"/>
  <c r="M48" i="21"/>
  <c r="N48" i="21"/>
  <c r="O48" i="21"/>
  <c r="P48" i="21"/>
  <c r="Q48" i="21"/>
  <c r="R48" i="21"/>
  <c r="S48" i="21"/>
  <c r="C49" i="21"/>
  <c r="D49" i="21"/>
  <c r="E49" i="21"/>
  <c r="F49" i="21"/>
  <c r="G49" i="21"/>
  <c r="H49" i="21"/>
  <c r="I49" i="21"/>
  <c r="J49" i="21"/>
  <c r="K49" i="21"/>
  <c r="L49" i="21"/>
  <c r="M49" i="21"/>
  <c r="N49" i="21"/>
  <c r="O49" i="21"/>
  <c r="P49" i="21"/>
  <c r="Q49" i="21"/>
  <c r="R49" i="21"/>
  <c r="S49" i="21"/>
  <c r="C50" i="21"/>
  <c r="D50" i="21"/>
  <c r="E50" i="21"/>
  <c r="F50" i="21"/>
  <c r="G50" i="21"/>
  <c r="H50" i="21"/>
  <c r="I50" i="21"/>
  <c r="J50" i="21"/>
  <c r="K50" i="21"/>
  <c r="L50" i="21"/>
  <c r="M50" i="21"/>
  <c r="N50" i="21"/>
  <c r="O50" i="21"/>
  <c r="P50" i="21"/>
  <c r="Q50" i="21"/>
  <c r="R50" i="21"/>
  <c r="S50" i="21"/>
  <c r="X47" i="21"/>
  <c r="Y47" i="21"/>
  <c r="Z47" i="21"/>
  <c r="AA47" i="21"/>
  <c r="AB47" i="21"/>
  <c r="AC47" i="21"/>
  <c r="AD47" i="21"/>
  <c r="AE47" i="21"/>
  <c r="AF47" i="21"/>
  <c r="AG47" i="21"/>
  <c r="X48" i="21"/>
  <c r="Y48" i="21"/>
  <c r="Z48" i="21"/>
  <c r="AA48" i="21"/>
  <c r="AB48" i="21"/>
  <c r="AC48" i="21"/>
  <c r="AD48" i="21"/>
  <c r="AE48" i="21"/>
  <c r="AF48" i="21"/>
  <c r="AG48" i="21"/>
  <c r="X49" i="21"/>
  <c r="Y49" i="21"/>
  <c r="Z49" i="21"/>
  <c r="AA49" i="21"/>
  <c r="AB49" i="21"/>
  <c r="AC49" i="21"/>
  <c r="AD49" i="21"/>
  <c r="AE49" i="21"/>
  <c r="AF49" i="21"/>
  <c r="AG49" i="21"/>
  <c r="X50" i="21"/>
  <c r="Y50" i="21"/>
  <c r="Z50" i="21"/>
  <c r="AA50" i="21"/>
  <c r="AB50" i="21"/>
  <c r="AC50" i="21"/>
  <c r="AD50" i="21"/>
  <c r="AE50" i="21"/>
  <c r="AF50" i="21"/>
  <c r="AG50" i="21"/>
  <c r="X51" i="21"/>
  <c r="Y51" i="21"/>
  <c r="Z51" i="21"/>
  <c r="AA51" i="21"/>
  <c r="AB51" i="21"/>
  <c r="AC51" i="21"/>
  <c r="AD51" i="21"/>
  <c r="AE51" i="21"/>
  <c r="AF51" i="21"/>
  <c r="AG51" i="21"/>
  <c r="C51" i="21"/>
  <c r="D51" i="21"/>
  <c r="E51" i="21"/>
  <c r="F51" i="21"/>
  <c r="G51" i="21"/>
  <c r="H51" i="21"/>
  <c r="I51" i="21"/>
  <c r="J51" i="21"/>
  <c r="K51" i="21"/>
  <c r="L51" i="21"/>
  <c r="M51" i="21"/>
  <c r="N51" i="21"/>
  <c r="O51" i="21"/>
  <c r="P51" i="21"/>
  <c r="Q51" i="21"/>
  <c r="R51" i="21"/>
  <c r="S51" i="21"/>
  <c r="C80" i="21"/>
  <c r="D144" i="6"/>
  <c r="E137" i="6"/>
  <c r="F137" i="6"/>
  <c r="G137" i="6"/>
  <c r="H137" i="6"/>
  <c r="E138" i="6"/>
  <c r="F138" i="6"/>
  <c r="G138" i="6"/>
  <c r="H138" i="6"/>
  <c r="D138" i="6"/>
  <c r="D137" i="6"/>
  <c r="E134" i="6"/>
  <c r="F134" i="6"/>
  <c r="G134" i="6"/>
  <c r="H134" i="6"/>
  <c r="I134" i="6"/>
  <c r="J134" i="6"/>
  <c r="J135" i="6" s="1"/>
  <c r="K134" i="6"/>
  <c r="K135" i="6" s="1"/>
  <c r="L134" i="6"/>
  <c r="M134" i="6"/>
  <c r="N134" i="6"/>
  <c r="N135" i="6" s="1"/>
  <c r="O134" i="6"/>
  <c r="O135" i="6" s="1"/>
  <c r="P134" i="6"/>
  <c r="Q134" i="6"/>
  <c r="R134" i="6"/>
  <c r="R135" i="6" s="1"/>
  <c r="D134" i="6"/>
  <c r="E193" i="6"/>
  <c r="F193" i="6"/>
  <c r="G193" i="6"/>
  <c r="H193" i="6"/>
  <c r="I193" i="6"/>
  <c r="J193" i="6"/>
  <c r="K193" i="6"/>
  <c r="L193" i="6"/>
  <c r="M193" i="6"/>
  <c r="N193" i="6"/>
  <c r="O193" i="6"/>
  <c r="P193" i="6"/>
  <c r="Q193" i="6"/>
  <c r="R193" i="6"/>
  <c r="D193" i="6"/>
  <c r="E133" i="6"/>
  <c r="F133" i="6"/>
  <c r="G133" i="6"/>
  <c r="H133" i="6"/>
  <c r="I133" i="6"/>
  <c r="J133" i="6"/>
  <c r="K133" i="6"/>
  <c r="L133" i="6"/>
  <c r="M133" i="6"/>
  <c r="N133" i="6"/>
  <c r="O133" i="6"/>
  <c r="P133" i="6"/>
  <c r="Q133" i="6"/>
  <c r="R133" i="6"/>
  <c r="D133" i="6"/>
  <c r="E127" i="6"/>
  <c r="F127" i="6"/>
  <c r="G127" i="6"/>
  <c r="H127" i="6"/>
  <c r="D127" i="6"/>
  <c r="D186" i="6"/>
  <c r="C132" i="6"/>
  <c r="C138" i="6" l="1"/>
  <c r="C137" i="6"/>
  <c r="Q135" i="6"/>
  <c r="M135" i="6"/>
  <c r="I135" i="6"/>
  <c r="P135" i="6"/>
  <c r="L135" i="6"/>
  <c r="C127" i="6"/>
  <c r="C134" i="6"/>
  <c r="C133" i="6"/>
  <c r="D64" i="6" l="1"/>
  <c r="W32" i="19"/>
  <c r="V32" i="19"/>
  <c r="U32" i="19"/>
  <c r="T32" i="19"/>
  <c r="E196" i="6"/>
  <c r="F196" i="6"/>
  <c r="G196" i="6"/>
  <c r="H196" i="6"/>
  <c r="E197" i="6"/>
  <c r="F197" i="6"/>
  <c r="G197" i="6"/>
  <c r="H197" i="6"/>
  <c r="D197" i="6"/>
  <c r="D196" i="6"/>
  <c r="C82" i="1"/>
  <c r="D82" i="1"/>
  <c r="B82" i="1"/>
  <c r="E192" i="6" l="1"/>
  <c r="F192" i="6"/>
  <c r="G192" i="6"/>
  <c r="H192" i="6"/>
  <c r="I192" i="6"/>
  <c r="I194" i="6" s="1"/>
  <c r="J192" i="6"/>
  <c r="J194" i="6" s="1"/>
  <c r="K192" i="6"/>
  <c r="K194" i="6" s="1"/>
  <c r="L192" i="6"/>
  <c r="L194" i="6" s="1"/>
  <c r="M192" i="6"/>
  <c r="M194" i="6" s="1"/>
  <c r="N192" i="6"/>
  <c r="N194" i="6" s="1"/>
  <c r="O192" i="6"/>
  <c r="O194" i="6" s="1"/>
  <c r="P192" i="6"/>
  <c r="P194" i="6" s="1"/>
  <c r="Q192" i="6"/>
  <c r="Q194" i="6" s="1"/>
  <c r="R192" i="6"/>
  <c r="R194" i="6" s="1"/>
  <c r="D192" i="6"/>
  <c r="E186" i="6"/>
  <c r="F186" i="6"/>
  <c r="G186" i="6"/>
  <c r="H186" i="6"/>
  <c r="C197" i="6"/>
  <c r="C196" i="6"/>
  <c r="C191" i="6"/>
  <c r="D159" i="6"/>
  <c r="E159" i="6"/>
  <c r="F159" i="6"/>
  <c r="G159" i="6"/>
  <c r="H159" i="6"/>
  <c r="I159" i="6"/>
  <c r="J159" i="6"/>
  <c r="K159" i="6"/>
  <c r="L159" i="6"/>
  <c r="M159" i="6"/>
  <c r="N159" i="6"/>
  <c r="O159" i="6"/>
  <c r="P159" i="6"/>
  <c r="Q159" i="6"/>
  <c r="R159" i="6"/>
  <c r="D165" i="6"/>
  <c r="E165" i="6"/>
  <c r="F165" i="6"/>
  <c r="G165" i="6"/>
  <c r="H165" i="6"/>
  <c r="I165" i="6"/>
  <c r="J165" i="6"/>
  <c r="K165" i="6"/>
  <c r="L165" i="6"/>
  <c r="M165" i="6"/>
  <c r="N165" i="6"/>
  <c r="O165" i="6"/>
  <c r="P165" i="6"/>
  <c r="Q165" i="6"/>
  <c r="R165" i="6"/>
  <c r="D173" i="6"/>
  <c r="E173" i="6"/>
  <c r="F173" i="6"/>
  <c r="G173" i="6"/>
  <c r="H173" i="6"/>
  <c r="I173" i="6"/>
  <c r="J173" i="6"/>
  <c r="K173" i="6"/>
  <c r="L173" i="6"/>
  <c r="M173" i="6"/>
  <c r="N173" i="6"/>
  <c r="O173" i="6"/>
  <c r="P173" i="6"/>
  <c r="Q173" i="6"/>
  <c r="R173" i="6"/>
  <c r="D175" i="6"/>
  <c r="E175" i="6"/>
  <c r="F175" i="6"/>
  <c r="G175" i="6"/>
  <c r="H175" i="6"/>
  <c r="I175" i="6"/>
  <c r="J175" i="6"/>
  <c r="K175" i="6"/>
  <c r="L175" i="6"/>
  <c r="M175" i="6"/>
  <c r="N175" i="6"/>
  <c r="O175" i="6"/>
  <c r="P175" i="6"/>
  <c r="Q175" i="6"/>
  <c r="R175" i="6"/>
  <c r="D176" i="6"/>
  <c r="E176" i="6"/>
  <c r="F176" i="6"/>
  <c r="G176" i="6"/>
  <c r="H176" i="6"/>
  <c r="I176" i="6"/>
  <c r="J176" i="6"/>
  <c r="K176" i="6"/>
  <c r="L176" i="6"/>
  <c r="M176" i="6"/>
  <c r="N176" i="6"/>
  <c r="O176" i="6"/>
  <c r="P176" i="6"/>
  <c r="Q176" i="6"/>
  <c r="R176" i="6"/>
  <c r="D179" i="6"/>
  <c r="C11" i="12" s="1"/>
  <c r="E179" i="6"/>
  <c r="D11" i="12" s="1"/>
  <c r="E8" i="13" s="1"/>
  <c r="F179" i="6"/>
  <c r="E11" i="12" s="1"/>
  <c r="F8" i="13" s="1"/>
  <c r="G179" i="6"/>
  <c r="F11" i="12" s="1"/>
  <c r="G8" i="13" s="1"/>
  <c r="H179" i="6"/>
  <c r="G11" i="12" s="1"/>
  <c r="H8" i="13" s="1"/>
  <c r="I179" i="6"/>
  <c r="H11" i="12" s="1"/>
  <c r="I8" i="13" s="1"/>
  <c r="J179" i="6"/>
  <c r="I11" i="12" s="1"/>
  <c r="J8" i="13" s="1"/>
  <c r="K179" i="6"/>
  <c r="J11" i="12" s="1"/>
  <c r="K8" i="13" s="1"/>
  <c r="L179" i="6"/>
  <c r="K11" i="12" s="1"/>
  <c r="L8" i="13" s="1"/>
  <c r="M179" i="6"/>
  <c r="L11" i="12" s="1"/>
  <c r="M8" i="13" s="1"/>
  <c r="N179" i="6"/>
  <c r="M11" i="12" s="1"/>
  <c r="N8" i="13" s="1"/>
  <c r="O179" i="6"/>
  <c r="N11" i="12" s="1"/>
  <c r="O8" i="13" s="1"/>
  <c r="P179" i="6"/>
  <c r="O11" i="12" s="1"/>
  <c r="P8" i="13" s="1"/>
  <c r="Q179" i="6"/>
  <c r="P11" i="12" s="1"/>
  <c r="Q8" i="13" s="1"/>
  <c r="R179" i="6"/>
  <c r="Q11" i="12" s="1"/>
  <c r="R8" i="13" s="1"/>
  <c r="D180" i="6"/>
  <c r="C7" i="12" s="1"/>
  <c r="E180" i="6"/>
  <c r="D7" i="12" s="1"/>
  <c r="E6" i="13" s="1"/>
  <c r="F180" i="6"/>
  <c r="E7" i="12" s="1"/>
  <c r="F6" i="13" s="1"/>
  <c r="G180" i="6"/>
  <c r="F7" i="12" s="1"/>
  <c r="G6" i="13" s="1"/>
  <c r="H180" i="6"/>
  <c r="G7" i="12" s="1"/>
  <c r="H6" i="13" s="1"/>
  <c r="I180" i="6"/>
  <c r="H7" i="12" s="1"/>
  <c r="I6" i="13" s="1"/>
  <c r="J180" i="6"/>
  <c r="I7" i="12" s="1"/>
  <c r="J6" i="13" s="1"/>
  <c r="K180" i="6"/>
  <c r="J7" i="12" s="1"/>
  <c r="K6" i="13" s="1"/>
  <c r="L180" i="6"/>
  <c r="K7" i="12" s="1"/>
  <c r="L6" i="13" s="1"/>
  <c r="M180" i="6"/>
  <c r="L7" i="12" s="1"/>
  <c r="M6" i="13" s="1"/>
  <c r="N180" i="6"/>
  <c r="M7" i="12" s="1"/>
  <c r="N6" i="13" s="1"/>
  <c r="O180" i="6"/>
  <c r="N7" i="12" s="1"/>
  <c r="O6" i="13" s="1"/>
  <c r="P180" i="6"/>
  <c r="O7" i="12" s="1"/>
  <c r="P6" i="13" s="1"/>
  <c r="Q180" i="6"/>
  <c r="P7" i="12" s="1"/>
  <c r="Q6" i="13" s="1"/>
  <c r="R180" i="6"/>
  <c r="Q7" i="12" s="1"/>
  <c r="R6" i="13" s="1"/>
  <c r="D181" i="6"/>
  <c r="D9" i="13" s="1"/>
  <c r="E181" i="6"/>
  <c r="E9" i="13" s="1"/>
  <c r="F181" i="6"/>
  <c r="F9" i="13" s="1"/>
  <c r="G181" i="6"/>
  <c r="G9" i="13" s="1"/>
  <c r="H181" i="6"/>
  <c r="H9" i="13" s="1"/>
  <c r="I181" i="6"/>
  <c r="I9" i="13" s="1"/>
  <c r="J181" i="6"/>
  <c r="J9" i="13" s="1"/>
  <c r="K181" i="6"/>
  <c r="K9" i="13" s="1"/>
  <c r="L181" i="6"/>
  <c r="L9" i="13" s="1"/>
  <c r="M181" i="6"/>
  <c r="M9" i="13" s="1"/>
  <c r="N181" i="6"/>
  <c r="N9" i="13" s="1"/>
  <c r="O181" i="6"/>
  <c r="O9" i="13" s="1"/>
  <c r="P181" i="6"/>
  <c r="P9" i="13" s="1"/>
  <c r="Q181" i="6"/>
  <c r="Q9" i="13" s="1"/>
  <c r="R181" i="6"/>
  <c r="R9" i="13" s="1"/>
  <c r="R123" i="6"/>
  <c r="Q123" i="6"/>
  <c r="P123" i="6"/>
  <c r="O123" i="6"/>
  <c r="N123" i="6"/>
  <c r="M123" i="6"/>
  <c r="L123" i="6"/>
  <c r="K123" i="6"/>
  <c r="J123" i="6"/>
  <c r="I123" i="6"/>
  <c r="H123" i="6"/>
  <c r="G123" i="6"/>
  <c r="F123" i="6"/>
  <c r="E123" i="6"/>
  <c r="C122" i="6"/>
  <c r="C121" i="6"/>
  <c r="C120" i="6"/>
  <c r="C117" i="6"/>
  <c r="C116" i="6"/>
  <c r="C112" i="6"/>
  <c r="C95" i="6"/>
  <c r="C83" i="6"/>
  <c r="C9" i="13" l="1"/>
  <c r="D8" i="13"/>
  <c r="C8" i="13" s="1"/>
  <c r="B11" i="12"/>
  <c r="D6" i="13"/>
  <c r="C6" i="13" s="1"/>
  <c r="B7" i="12"/>
  <c r="C193" i="6"/>
  <c r="C186" i="6"/>
  <c r="C192" i="6"/>
  <c r="L84" i="6"/>
  <c r="D84" i="6"/>
  <c r="P84" i="6"/>
  <c r="C179" i="6"/>
  <c r="C176" i="6"/>
  <c r="C175" i="6"/>
  <c r="H84" i="6"/>
  <c r="C77" i="6"/>
  <c r="J84" i="6"/>
  <c r="F84" i="6"/>
  <c r="N84" i="6"/>
  <c r="R84" i="6"/>
  <c r="C74" i="6"/>
  <c r="G84" i="6"/>
  <c r="C173" i="6"/>
  <c r="E84" i="6"/>
  <c r="I84" i="6"/>
  <c r="M84" i="6"/>
  <c r="Q84" i="6"/>
  <c r="K84" i="6"/>
  <c r="O84" i="6"/>
  <c r="C80" i="6"/>
  <c r="C181" i="6"/>
  <c r="C180" i="6"/>
  <c r="C165" i="6"/>
  <c r="C159" i="6"/>
  <c r="C96" i="6"/>
  <c r="C102" i="6"/>
  <c r="C113" i="6"/>
  <c r="C123" i="6"/>
  <c r="C92" i="6"/>
  <c r="C87" i="6"/>
  <c r="C106" i="6"/>
  <c r="C56" i="6"/>
  <c r="C55" i="6"/>
  <c r="C51" i="6"/>
  <c r="C61" i="6"/>
  <c r="C60" i="6"/>
  <c r="C59" i="6"/>
  <c r="E62" i="6"/>
  <c r="E182" i="6" s="1"/>
  <c r="F62" i="6"/>
  <c r="F182" i="6" s="1"/>
  <c r="G62" i="6"/>
  <c r="G182" i="6" s="1"/>
  <c r="H62" i="6"/>
  <c r="H182" i="6" s="1"/>
  <c r="I62" i="6"/>
  <c r="I182" i="6" s="1"/>
  <c r="J62" i="6"/>
  <c r="J182" i="6" s="1"/>
  <c r="K62" i="6"/>
  <c r="K182" i="6" s="1"/>
  <c r="L62" i="6"/>
  <c r="L182" i="6" s="1"/>
  <c r="M62" i="6"/>
  <c r="M182" i="6" s="1"/>
  <c r="N62" i="6"/>
  <c r="N182" i="6" s="1"/>
  <c r="O62" i="6"/>
  <c r="O182" i="6" s="1"/>
  <c r="P62" i="6"/>
  <c r="P182" i="6" s="1"/>
  <c r="Q62" i="6"/>
  <c r="Q182" i="6" s="1"/>
  <c r="R62" i="6"/>
  <c r="R182" i="6" s="1"/>
  <c r="D62" i="6"/>
  <c r="D182" i="6" s="1"/>
  <c r="E174" i="6"/>
  <c r="F174" i="6"/>
  <c r="G174" i="6"/>
  <c r="H174" i="6"/>
  <c r="I174" i="6"/>
  <c r="J174" i="6"/>
  <c r="K174" i="6"/>
  <c r="L174" i="6"/>
  <c r="M174" i="6"/>
  <c r="N174" i="6"/>
  <c r="O174" i="6"/>
  <c r="P174" i="6"/>
  <c r="Q174" i="6"/>
  <c r="R174" i="6"/>
  <c r="D174" i="6"/>
  <c r="F171" i="6"/>
  <c r="H170" i="6"/>
  <c r="N171" i="6"/>
  <c r="P170" i="6"/>
  <c r="E168" i="6"/>
  <c r="F168" i="6"/>
  <c r="G168" i="6"/>
  <c r="H168" i="6"/>
  <c r="I168" i="6"/>
  <c r="J168" i="6"/>
  <c r="K168" i="6"/>
  <c r="L168" i="6"/>
  <c r="M168" i="6"/>
  <c r="N168" i="6"/>
  <c r="O168" i="6"/>
  <c r="P168" i="6"/>
  <c r="Q168" i="6"/>
  <c r="R168" i="6"/>
  <c r="D168" i="6"/>
  <c r="E167" i="6"/>
  <c r="F167" i="6"/>
  <c r="G167" i="6"/>
  <c r="H167" i="6"/>
  <c r="I167" i="6"/>
  <c r="J167" i="6"/>
  <c r="K167" i="6"/>
  <c r="L167" i="6"/>
  <c r="M167" i="6"/>
  <c r="N167" i="6"/>
  <c r="O167" i="6"/>
  <c r="P167" i="6"/>
  <c r="Q167" i="6"/>
  <c r="R167" i="6"/>
  <c r="D167" i="6"/>
  <c r="E166" i="6"/>
  <c r="F166" i="6"/>
  <c r="G166" i="6"/>
  <c r="H166" i="6"/>
  <c r="I166" i="6"/>
  <c r="J166" i="6"/>
  <c r="K166" i="6"/>
  <c r="L166" i="6"/>
  <c r="M166" i="6"/>
  <c r="N166" i="6"/>
  <c r="O166" i="6"/>
  <c r="P166" i="6"/>
  <c r="Q166" i="6"/>
  <c r="R166" i="6"/>
  <c r="D166" i="6"/>
  <c r="E164" i="6"/>
  <c r="F164" i="6"/>
  <c r="G164" i="6"/>
  <c r="H164" i="6"/>
  <c r="I164" i="6"/>
  <c r="J164" i="6"/>
  <c r="K164" i="6"/>
  <c r="L164" i="6"/>
  <c r="M164" i="6"/>
  <c r="N164" i="6"/>
  <c r="O164" i="6"/>
  <c r="P164" i="6"/>
  <c r="Q164" i="6"/>
  <c r="R164" i="6"/>
  <c r="D164" i="6"/>
  <c r="E163" i="6"/>
  <c r="F163" i="6"/>
  <c r="G163" i="6"/>
  <c r="H163" i="6"/>
  <c r="I163" i="6"/>
  <c r="J163" i="6"/>
  <c r="K163" i="6"/>
  <c r="L163" i="6"/>
  <c r="M163" i="6"/>
  <c r="N163" i="6"/>
  <c r="O163" i="6"/>
  <c r="P163" i="6"/>
  <c r="Q163" i="6"/>
  <c r="R163" i="6"/>
  <c r="D163" i="6"/>
  <c r="C168" i="6" l="1"/>
  <c r="C163" i="6"/>
  <c r="E170" i="6"/>
  <c r="M170" i="6"/>
  <c r="I170" i="6"/>
  <c r="C174" i="6"/>
  <c r="C182" i="6"/>
  <c r="C164" i="6"/>
  <c r="R171" i="6"/>
  <c r="R170" i="6"/>
  <c r="J171" i="6"/>
  <c r="J170" i="6"/>
  <c r="M172" i="6"/>
  <c r="M171" i="6"/>
  <c r="J118" i="6"/>
  <c r="N170" i="6"/>
  <c r="I172" i="6"/>
  <c r="I171" i="6"/>
  <c r="C84" i="6"/>
  <c r="Q170" i="6"/>
  <c r="C166" i="6"/>
  <c r="L171" i="6"/>
  <c r="L170" i="6"/>
  <c r="E172" i="6"/>
  <c r="E171" i="6"/>
  <c r="F170" i="6"/>
  <c r="D171" i="6"/>
  <c r="D170" i="6"/>
  <c r="O171" i="6"/>
  <c r="O170" i="6"/>
  <c r="K171" i="6"/>
  <c r="K170" i="6"/>
  <c r="G170" i="6"/>
  <c r="Q172" i="6"/>
  <c r="Q171" i="6"/>
  <c r="C41" i="6"/>
  <c r="N118" i="6"/>
  <c r="C52" i="6"/>
  <c r="C62" i="6"/>
  <c r="C110" i="6"/>
  <c r="F118" i="6"/>
  <c r="C105" i="6"/>
  <c r="N172" i="6"/>
  <c r="F172" i="6"/>
  <c r="P169" i="6"/>
  <c r="L169" i="6"/>
  <c r="D169" i="6"/>
  <c r="O169" i="6"/>
  <c r="K169" i="6"/>
  <c r="G169" i="6"/>
  <c r="R169" i="6"/>
  <c r="J169" i="6"/>
  <c r="F169" i="6"/>
  <c r="Q57" i="6"/>
  <c r="M57" i="6"/>
  <c r="I57" i="6"/>
  <c r="E57" i="6"/>
  <c r="E118" i="6" l="1"/>
  <c r="E177" i="6" s="1"/>
  <c r="D10" i="12" s="1"/>
  <c r="E7" i="13" s="1"/>
  <c r="D172" i="6"/>
  <c r="K172" i="6"/>
  <c r="L172" i="6"/>
  <c r="Q118" i="6"/>
  <c r="Q177" i="6" s="1"/>
  <c r="P10" i="12" s="1"/>
  <c r="Q7" i="13" s="1"/>
  <c r="H57" i="6"/>
  <c r="J172" i="6"/>
  <c r="O172" i="6"/>
  <c r="P171" i="6"/>
  <c r="Q169" i="6"/>
  <c r="I118" i="6"/>
  <c r="I119" i="6" s="1"/>
  <c r="D118" i="6"/>
  <c r="D119" i="6" s="1"/>
  <c r="D124" i="6" s="1"/>
  <c r="H118" i="6"/>
  <c r="H172" i="6"/>
  <c r="R118" i="6"/>
  <c r="G171" i="6"/>
  <c r="R172" i="6"/>
  <c r="M118" i="6"/>
  <c r="C111" i="6"/>
  <c r="K118" i="6"/>
  <c r="N119" i="6"/>
  <c r="H169" i="6"/>
  <c r="P118" i="6"/>
  <c r="P172" i="6"/>
  <c r="N57" i="6"/>
  <c r="N177" i="6" s="1"/>
  <c r="M10" i="12" s="1"/>
  <c r="N7" i="13" s="1"/>
  <c r="N169" i="6"/>
  <c r="C170" i="6"/>
  <c r="I169" i="6"/>
  <c r="G118" i="6"/>
  <c r="G172" i="6"/>
  <c r="L118" i="6"/>
  <c r="F119" i="6"/>
  <c r="E169" i="6"/>
  <c r="O118" i="6"/>
  <c r="M169" i="6"/>
  <c r="H171" i="6"/>
  <c r="J119" i="6"/>
  <c r="F57" i="6"/>
  <c r="F177" i="6" s="1"/>
  <c r="E10" i="12" s="1"/>
  <c r="F7" i="13" s="1"/>
  <c r="G57" i="6"/>
  <c r="P57" i="6"/>
  <c r="E119" i="6" l="1"/>
  <c r="E124" i="6" s="1"/>
  <c r="O57" i="6"/>
  <c r="O177" i="6" s="1"/>
  <c r="N10" i="12" s="1"/>
  <c r="O7" i="13" s="1"/>
  <c r="K57" i="6"/>
  <c r="K177" i="6" s="1"/>
  <c r="J10" i="12" s="1"/>
  <c r="K7" i="13" s="1"/>
  <c r="J57" i="6"/>
  <c r="J177" i="6" s="1"/>
  <c r="I10" i="12" s="1"/>
  <c r="J7" i="13" s="1"/>
  <c r="Q119" i="6"/>
  <c r="Q124" i="6" s="1"/>
  <c r="Q143" i="6" s="1"/>
  <c r="D57" i="6"/>
  <c r="D177" i="6" s="1"/>
  <c r="C10" i="12" s="1"/>
  <c r="C169" i="6"/>
  <c r="L57" i="6"/>
  <c r="L177" i="6" s="1"/>
  <c r="K10" i="12" s="1"/>
  <c r="L7" i="13" s="1"/>
  <c r="I177" i="6"/>
  <c r="H10" i="12" s="1"/>
  <c r="I7" i="13" s="1"/>
  <c r="C172" i="6"/>
  <c r="R57" i="6"/>
  <c r="R177" i="6" s="1"/>
  <c r="Q10" i="12" s="1"/>
  <c r="R7" i="13" s="1"/>
  <c r="C50" i="6"/>
  <c r="K119" i="6"/>
  <c r="H119" i="6"/>
  <c r="H177" i="6"/>
  <c r="G10" i="12" s="1"/>
  <c r="H7" i="13" s="1"/>
  <c r="G119" i="6"/>
  <c r="G177" i="6"/>
  <c r="F10" i="12" s="1"/>
  <c r="G7" i="13" s="1"/>
  <c r="R119" i="6"/>
  <c r="C118" i="6"/>
  <c r="O119" i="6"/>
  <c r="I124" i="6"/>
  <c r="I143" i="6" s="1"/>
  <c r="M119" i="6"/>
  <c r="M177" i="6"/>
  <c r="L10" i="12" s="1"/>
  <c r="M7" i="13" s="1"/>
  <c r="J124" i="6"/>
  <c r="J143" i="6" s="1"/>
  <c r="N124" i="6"/>
  <c r="N143" i="6" s="1"/>
  <c r="F124" i="6"/>
  <c r="L119" i="6"/>
  <c r="P119" i="6"/>
  <c r="P177" i="6"/>
  <c r="O10" i="12" s="1"/>
  <c r="P7" i="13" s="1"/>
  <c r="C171" i="6"/>
  <c r="D7" i="13" l="1"/>
  <c r="C57" i="6"/>
  <c r="C177" i="6"/>
  <c r="C119" i="6"/>
  <c r="O124" i="6"/>
  <c r="O143" i="6" s="1"/>
  <c r="L124" i="6"/>
  <c r="L143" i="6" s="1"/>
  <c r="G124" i="6"/>
  <c r="H124" i="6"/>
  <c r="M124" i="6"/>
  <c r="M143" i="6" s="1"/>
  <c r="P124" i="6"/>
  <c r="P143" i="6" s="1"/>
  <c r="R124" i="6"/>
  <c r="R143" i="6" s="1"/>
  <c r="K124" i="6"/>
  <c r="K143" i="6" s="1"/>
  <c r="C124" i="6" l="1"/>
  <c r="D158" i="6" l="1"/>
  <c r="R158" i="6"/>
  <c r="Q158" i="6"/>
  <c r="P158" i="6"/>
  <c r="O158" i="6"/>
  <c r="N158" i="6"/>
  <c r="M158" i="6"/>
  <c r="L158" i="6"/>
  <c r="K158" i="6"/>
  <c r="J158" i="6"/>
  <c r="I158" i="6"/>
  <c r="H158" i="6"/>
  <c r="G158" i="6"/>
  <c r="F158" i="6"/>
  <c r="E158" i="6"/>
  <c r="R157" i="6"/>
  <c r="Q157" i="6"/>
  <c r="P157" i="6"/>
  <c r="O157" i="6"/>
  <c r="N157" i="6"/>
  <c r="M157" i="6"/>
  <c r="L157" i="6"/>
  <c r="K157" i="6"/>
  <c r="J157" i="6"/>
  <c r="I157" i="6"/>
  <c r="H157" i="6"/>
  <c r="G157" i="6"/>
  <c r="F157" i="6"/>
  <c r="E157" i="6"/>
  <c r="D157" i="6"/>
  <c r="E156" i="6"/>
  <c r="D30" i="12" s="1"/>
  <c r="D32" i="12" s="1"/>
  <c r="F156" i="6"/>
  <c r="G156" i="6"/>
  <c r="H156" i="6"/>
  <c r="I156" i="6"/>
  <c r="J156" i="6"/>
  <c r="K156" i="6"/>
  <c r="L156" i="6"/>
  <c r="M156" i="6"/>
  <c r="L30" i="12" s="1"/>
  <c r="L32" i="12" s="1"/>
  <c r="N156" i="6"/>
  <c r="M30" i="12" s="1"/>
  <c r="M32" i="12" s="1"/>
  <c r="O156" i="6"/>
  <c r="P156" i="6"/>
  <c r="Q156" i="6"/>
  <c r="P30" i="12" s="1"/>
  <c r="P32" i="12" s="1"/>
  <c r="R156" i="6"/>
  <c r="D156" i="6"/>
  <c r="Q30" i="12" l="1"/>
  <c r="Q32" i="12" s="1"/>
  <c r="H30" i="12"/>
  <c r="H32" i="12" s="1"/>
  <c r="K30" i="12"/>
  <c r="K32" i="12" s="1"/>
  <c r="I30" i="12"/>
  <c r="I32" i="12" s="1"/>
  <c r="G30" i="12"/>
  <c r="G32" i="12" s="1"/>
  <c r="G34" i="12" s="1"/>
  <c r="J30" i="12"/>
  <c r="J32" i="12" s="1"/>
  <c r="J34" i="12" s="1"/>
  <c r="O30" i="12"/>
  <c r="O32" i="12" s="1"/>
  <c r="N30" i="12"/>
  <c r="N32" i="12" s="1"/>
  <c r="F30" i="12"/>
  <c r="F32" i="12" s="1"/>
  <c r="E30" i="12"/>
  <c r="E32" i="12" s="1"/>
  <c r="E34" i="12" s="1"/>
  <c r="C30" i="12"/>
  <c r="C156" i="6"/>
  <c r="C157" i="6"/>
  <c r="C158" i="6"/>
  <c r="R23" i="6"/>
  <c r="N23" i="6"/>
  <c r="J23" i="6"/>
  <c r="Q23" i="6"/>
  <c r="M23" i="6"/>
  <c r="I23" i="6"/>
  <c r="E23" i="6"/>
  <c r="C19" i="6"/>
  <c r="P23" i="6"/>
  <c r="L23" i="6"/>
  <c r="H23" i="6"/>
  <c r="D23" i="6"/>
  <c r="O23" i="6"/>
  <c r="K23" i="6"/>
  <c r="G23" i="6"/>
  <c r="F23" i="6"/>
  <c r="D36" i="12" l="1"/>
  <c r="C32" i="12"/>
  <c r="B30" i="12"/>
  <c r="G58" i="6"/>
  <c r="G160" i="6"/>
  <c r="F6" i="12" s="1"/>
  <c r="H58" i="6"/>
  <c r="H160" i="6"/>
  <c r="G6" i="12" s="1"/>
  <c r="E58" i="6"/>
  <c r="E178" i="6" s="1"/>
  <c r="E160" i="6"/>
  <c r="D6" i="12" s="1"/>
  <c r="J58" i="6"/>
  <c r="J160" i="6"/>
  <c r="I6" i="12" s="1"/>
  <c r="K58" i="6"/>
  <c r="K160" i="6"/>
  <c r="J6" i="12" s="1"/>
  <c r="L58" i="6"/>
  <c r="L160" i="6"/>
  <c r="K6" i="12" s="1"/>
  <c r="I58" i="6"/>
  <c r="I160" i="6"/>
  <c r="H6" i="12" s="1"/>
  <c r="N58" i="6"/>
  <c r="N160" i="6"/>
  <c r="M6" i="12" s="1"/>
  <c r="O58" i="6"/>
  <c r="O160" i="6"/>
  <c r="N6" i="12" s="1"/>
  <c r="P58" i="6"/>
  <c r="P160" i="6"/>
  <c r="O6" i="12" s="1"/>
  <c r="M58" i="6"/>
  <c r="M160" i="6"/>
  <c r="L6" i="12" s="1"/>
  <c r="R58" i="6"/>
  <c r="R160" i="6"/>
  <c r="Q6" i="12" s="1"/>
  <c r="F58" i="6"/>
  <c r="F160" i="6"/>
  <c r="E6" i="12" s="1"/>
  <c r="D58" i="6"/>
  <c r="D160" i="6"/>
  <c r="C6" i="12" s="1"/>
  <c r="C9" i="12" s="1"/>
  <c r="Q58" i="6"/>
  <c r="Q160" i="6"/>
  <c r="P6" i="12" s="1"/>
  <c r="C23" i="6"/>
  <c r="F5" i="13" l="1"/>
  <c r="F10" i="13" s="1"/>
  <c r="E9" i="12"/>
  <c r="M5" i="13"/>
  <c r="M10" i="13" s="1"/>
  <c r="L9" i="12"/>
  <c r="O5" i="13"/>
  <c r="O10" i="13" s="1"/>
  <c r="N9" i="12"/>
  <c r="K5" i="13"/>
  <c r="K10" i="13" s="1"/>
  <c r="J9" i="12"/>
  <c r="E5" i="13"/>
  <c r="E10" i="13" s="1"/>
  <c r="D9" i="12"/>
  <c r="G5" i="13"/>
  <c r="G10" i="13" s="1"/>
  <c r="F9" i="12"/>
  <c r="D5" i="13"/>
  <c r="D10" i="13" s="1"/>
  <c r="R5" i="13"/>
  <c r="R10" i="13" s="1"/>
  <c r="Q9" i="12"/>
  <c r="P5" i="13"/>
  <c r="P10" i="13" s="1"/>
  <c r="O9" i="12"/>
  <c r="N5" i="13"/>
  <c r="N10" i="13" s="1"/>
  <c r="M9" i="12"/>
  <c r="L5" i="13"/>
  <c r="L10" i="13" s="1"/>
  <c r="K9" i="12"/>
  <c r="J5" i="13"/>
  <c r="J10" i="13" s="1"/>
  <c r="I9" i="12"/>
  <c r="H5" i="13"/>
  <c r="H10" i="13" s="1"/>
  <c r="G9" i="12"/>
  <c r="Q5" i="13"/>
  <c r="Q10" i="13" s="1"/>
  <c r="P9" i="12"/>
  <c r="I5" i="13"/>
  <c r="I10" i="13" s="1"/>
  <c r="H9" i="12"/>
  <c r="C160" i="6"/>
  <c r="E63" i="6"/>
  <c r="E183" i="6" s="1"/>
  <c r="C58" i="6"/>
  <c r="D63" i="6"/>
  <c r="D183" i="6" s="1"/>
  <c r="D178" i="6"/>
  <c r="R63" i="6"/>
  <c r="R183" i="6" s="1"/>
  <c r="R202" i="6" s="1"/>
  <c r="R178" i="6"/>
  <c r="P63" i="6"/>
  <c r="P183" i="6" s="1"/>
  <c r="P202" i="6" s="1"/>
  <c r="P178" i="6"/>
  <c r="N63" i="6"/>
  <c r="N183" i="6" s="1"/>
  <c r="N202" i="6" s="1"/>
  <c r="N178" i="6"/>
  <c r="L63" i="6"/>
  <c r="L183" i="6" s="1"/>
  <c r="L202" i="6" s="1"/>
  <c r="L178" i="6"/>
  <c r="J63" i="6"/>
  <c r="J183" i="6" s="1"/>
  <c r="J202" i="6" s="1"/>
  <c r="J178" i="6"/>
  <c r="H63" i="6"/>
  <c r="H183" i="6" s="1"/>
  <c r="H178" i="6"/>
  <c r="Q63" i="6"/>
  <c r="Q183" i="6" s="1"/>
  <c r="Q202" i="6" s="1"/>
  <c r="Q178" i="6"/>
  <c r="F63" i="6"/>
  <c r="F183" i="6" s="1"/>
  <c r="F178" i="6"/>
  <c r="M63" i="6"/>
  <c r="M183" i="6" s="1"/>
  <c r="M202" i="6" s="1"/>
  <c r="M178" i="6"/>
  <c r="O63" i="6"/>
  <c r="O183" i="6" s="1"/>
  <c r="O202" i="6" s="1"/>
  <c r="O178" i="6"/>
  <c r="I63" i="6"/>
  <c r="I183" i="6" s="1"/>
  <c r="I202" i="6" s="1"/>
  <c r="I178" i="6"/>
  <c r="K63" i="6"/>
  <c r="K183" i="6" s="1"/>
  <c r="K202" i="6" s="1"/>
  <c r="K178" i="6"/>
  <c r="G63" i="6"/>
  <c r="G183" i="6" s="1"/>
  <c r="G178" i="6"/>
  <c r="C10" i="13" l="1"/>
  <c r="C178" i="6"/>
  <c r="D65" i="6"/>
  <c r="C183" i="6"/>
  <c r="E64" i="6" l="1"/>
  <c r="E65" i="6" l="1"/>
  <c r="F64" i="6" l="1"/>
  <c r="F65" i="6" l="1"/>
  <c r="G64" i="6" l="1"/>
  <c r="G65" i="6" l="1"/>
  <c r="H64" i="6" l="1"/>
  <c r="H65" i="6" l="1"/>
  <c r="I64" i="6" l="1"/>
  <c r="I65" i="6" l="1"/>
  <c r="J64" i="6" l="1"/>
  <c r="J65" i="6" l="1"/>
  <c r="K64" i="6" l="1"/>
  <c r="K65" i="6" l="1"/>
  <c r="L64" i="6" l="1"/>
  <c r="L65" i="6" l="1"/>
  <c r="M64" i="6" l="1"/>
  <c r="M65" i="6" l="1"/>
  <c r="N64" i="6" l="1"/>
  <c r="N65" i="6" l="1"/>
  <c r="O64" i="6" l="1"/>
  <c r="O65" i="6" l="1"/>
  <c r="P64" i="6" l="1"/>
  <c r="P65" i="6" l="1"/>
  <c r="Q64" i="6" l="1"/>
  <c r="Q65" i="6" l="1"/>
  <c r="R64" i="6" l="1"/>
  <c r="R65" i="6" l="1"/>
  <c r="D139" i="6" l="1"/>
  <c r="D198" i="6"/>
  <c r="F114" i="10"/>
  <c r="G114" i="10"/>
  <c r="H114" i="10"/>
  <c r="I114" i="10"/>
  <c r="E114" i="10"/>
  <c r="D119" i="10"/>
  <c r="B15" i="2"/>
  <c r="C15" i="2"/>
  <c r="D15" i="2"/>
  <c r="B58" i="1"/>
  <c r="C58" i="1"/>
  <c r="D58" i="1"/>
  <c r="D199" i="6" l="1"/>
  <c r="D140" i="6"/>
  <c r="D141" i="6" l="1"/>
  <c r="D200" i="6"/>
  <c r="AG46" i="21"/>
  <c r="C46" i="21"/>
  <c r="AG36" i="21"/>
  <c r="AF36" i="21"/>
  <c r="AE36" i="21"/>
  <c r="AD36" i="21"/>
  <c r="AC36" i="21"/>
  <c r="AB36" i="21"/>
  <c r="AA36" i="21"/>
  <c r="Z36" i="21"/>
  <c r="Y36" i="21"/>
  <c r="X36" i="21"/>
  <c r="S36" i="21"/>
  <c r="R36" i="21"/>
  <c r="Q36" i="21"/>
  <c r="P36" i="21"/>
  <c r="O36" i="21"/>
  <c r="N36" i="21"/>
  <c r="M36" i="21"/>
  <c r="L36" i="21"/>
  <c r="K36" i="21"/>
  <c r="J36" i="21"/>
  <c r="I36" i="21"/>
  <c r="H36" i="21"/>
  <c r="G36" i="21"/>
  <c r="F36" i="21"/>
  <c r="E36" i="21"/>
  <c r="D36" i="21"/>
  <c r="C36" i="21"/>
  <c r="C32" i="21"/>
  <c r="C31" i="21"/>
  <c r="AG26" i="21"/>
  <c r="AF26" i="21"/>
  <c r="AE26" i="21"/>
  <c r="AD26" i="21"/>
  <c r="AC26" i="21"/>
  <c r="AB26" i="21"/>
  <c r="AA26" i="21"/>
  <c r="Z26" i="21"/>
  <c r="Y26" i="21"/>
  <c r="X26" i="21"/>
  <c r="S26" i="21"/>
  <c r="R26" i="21"/>
  <c r="Q26" i="21"/>
  <c r="P26" i="21"/>
  <c r="O26" i="21"/>
  <c r="N26" i="21"/>
  <c r="M26" i="21"/>
  <c r="L26" i="21"/>
  <c r="K26" i="21"/>
  <c r="J26" i="21"/>
  <c r="I26" i="21"/>
  <c r="H26" i="21"/>
  <c r="G26" i="21"/>
  <c r="F26" i="21"/>
  <c r="E26" i="21"/>
  <c r="D26" i="21"/>
  <c r="C26" i="21"/>
  <c r="C16" i="21"/>
  <c r="C21" i="21" s="1"/>
  <c r="C52" i="21" l="1"/>
  <c r="B10" i="10"/>
  <c r="B11" i="10"/>
  <c r="E89" i="10" l="1"/>
  <c r="E71" i="10" l="1"/>
  <c r="C64" i="2"/>
  <c r="D64" i="2"/>
  <c r="D37" i="12" s="1"/>
  <c r="D38" i="12" s="1"/>
  <c r="C65" i="2"/>
  <c r="D65" i="2"/>
  <c r="B65" i="2"/>
  <c r="B64" i="2"/>
  <c r="D31" i="21" l="1"/>
  <c r="X16" i="21"/>
  <c r="X21" i="21" s="1"/>
  <c r="AG16" i="21"/>
  <c r="AG21" i="21" s="1"/>
  <c r="AF16" i="21"/>
  <c r="AF21" i="21" s="1"/>
  <c r="AE16" i="21"/>
  <c r="AE21" i="21" s="1"/>
  <c r="AD16" i="21"/>
  <c r="AD21" i="21" s="1"/>
  <c r="AC16" i="21"/>
  <c r="AC21" i="21" s="1"/>
  <c r="AB16" i="21"/>
  <c r="AB21" i="21" s="1"/>
  <c r="AA16" i="21"/>
  <c r="AA21" i="21" s="1"/>
  <c r="Z16" i="21"/>
  <c r="Z21" i="21" s="1"/>
  <c r="Y16" i="21"/>
  <c r="Y21" i="21" s="1"/>
  <c r="D16" i="21"/>
  <c r="D21" i="21" s="1"/>
  <c r="E16" i="21"/>
  <c r="E21" i="21" s="1"/>
  <c r="F16" i="21"/>
  <c r="F21" i="21" s="1"/>
  <c r="G16" i="21"/>
  <c r="G21" i="21" s="1"/>
  <c r="H16" i="21"/>
  <c r="H21" i="21" s="1"/>
  <c r="I16" i="21"/>
  <c r="I21" i="21" s="1"/>
  <c r="J16" i="21"/>
  <c r="J21" i="21" s="1"/>
  <c r="K16" i="21"/>
  <c r="K21" i="21" s="1"/>
  <c r="L16" i="21"/>
  <c r="L21" i="21" s="1"/>
  <c r="M16" i="21"/>
  <c r="M21" i="21" s="1"/>
  <c r="N16" i="21"/>
  <c r="N21" i="21" s="1"/>
  <c r="O16" i="21"/>
  <c r="O21" i="21" s="1"/>
  <c r="P16" i="21"/>
  <c r="P21" i="21" s="1"/>
  <c r="Q16" i="21"/>
  <c r="Q21" i="21" s="1"/>
  <c r="R16" i="21"/>
  <c r="R21" i="21" s="1"/>
  <c r="S16" i="21"/>
  <c r="S21" i="21" s="1"/>
  <c r="F9" i="21"/>
  <c r="AG9" i="21"/>
  <c r="AF9" i="21"/>
  <c r="AE9" i="21"/>
  <c r="AD9" i="21"/>
  <c r="AD14" i="21" s="1"/>
  <c r="AC9" i="21"/>
  <c r="AB9" i="21"/>
  <c r="AA9" i="21"/>
  <c r="AA14" i="21" s="1"/>
  <c r="Z9" i="21"/>
  <c r="Z14" i="21" s="1"/>
  <c r="Y9" i="21"/>
  <c r="Y14" i="21" s="1"/>
  <c r="X9" i="21"/>
  <c r="D9" i="21"/>
  <c r="E9" i="21"/>
  <c r="E14" i="21" s="1"/>
  <c r="G9" i="21"/>
  <c r="G14" i="21" s="1"/>
  <c r="H9" i="21"/>
  <c r="I9" i="21"/>
  <c r="J9" i="21"/>
  <c r="K9" i="21"/>
  <c r="K14" i="21" s="1"/>
  <c r="L9" i="21"/>
  <c r="M9" i="21"/>
  <c r="M14" i="21" s="1"/>
  <c r="N9" i="21"/>
  <c r="N14" i="21" s="1"/>
  <c r="O9" i="21"/>
  <c r="O14" i="21" s="1"/>
  <c r="P9" i="21"/>
  <c r="Q9" i="21"/>
  <c r="Q14" i="21" s="1"/>
  <c r="R9" i="21"/>
  <c r="S9" i="21"/>
  <c r="S14" i="21" s="1"/>
  <c r="C9" i="21"/>
  <c r="C14" i="21" s="1"/>
  <c r="C22" i="21" s="1"/>
  <c r="C33" i="21" s="1"/>
  <c r="C76" i="21" s="1"/>
  <c r="W73" i="21"/>
  <c r="V73" i="21"/>
  <c r="U73" i="21"/>
  <c r="T73" i="21"/>
  <c r="W72" i="21"/>
  <c r="V72" i="21"/>
  <c r="U72" i="21"/>
  <c r="T72" i="21"/>
  <c r="V36" i="21"/>
  <c r="U36" i="21"/>
  <c r="T36" i="21"/>
  <c r="W30" i="21"/>
  <c r="V30" i="21"/>
  <c r="U30" i="21"/>
  <c r="T30" i="21"/>
  <c r="W29" i="21"/>
  <c r="V29" i="21"/>
  <c r="U29" i="21"/>
  <c r="T29" i="21"/>
  <c r="W28" i="21"/>
  <c r="V28" i="21"/>
  <c r="U28" i="21"/>
  <c r="T28" i="21"/>
  <c r="W27" i="21"/>
  <c r="V27" i="21"/>
  <c r="U27" i="21"/>
  <c r="T27" i="21"/>
  <c r="W26" i="21"/>
  <c r="V26" i="21"/>
  <c r="U26" i="21"/>
  <c r="T26" i="21"/>
  <c r="W25" i="21"/>
  <c r="V25" i="21"/>
  <c r="U25" i="21"/>
  <c r="T25" i="21"/>
  <c r="W24" i="21"/>
  <c r="V24" i="21"/>
  <c r="U24" i="21"/>
  <c r="T24" i="21"/>
  <c r="W20" i="21"/>
  <c r="V20" i="21"/>
  <c r="U20" i="21"/>
  <c r="T20" i="21"/>
  <c r="W19" i="21"/>
  <c r="V19" i="21"/>
  <c r="U19" i="21"/>
  <c r="T19" i="21"/>
  <c r="W18" i="21"/>
  <c r="V18" i="21"/>
  <c r="U18" i="21"/>
  <c r="T18" i="21"/>
  <c r="W17" i="21"/>
  <c r="V17" i="21"/>
  <c r="U17" i="21"/>
  <c r="T17" i="21"/>
  <c r="W13" i="21"/>
  <c r="V13" i="21"/>
  <c r="U13" i="21"/>
  <c r="T13" i="21"/>
  <c r="W12" i="21"/>
  <c r="V12" i="21"/>
  <c r="U12" i="21"/>
  <c r="T12" i="21"/>
  <c r="W11" i="21"/>
  <c r="V11" i="21"/>
  <c r="U11" i="21"/>
  <c r="T11" i="21"/>
  <c r="W10" i="21"/>
  <c r="V10" i="21"/>
  <c r="U10" i="21"/>
  <c r="T10" i="21"/>
  <c r="W8" i="21"/>
  <c r="V8" i="21"/>
  <c r="U8" i="21"/>
  <c r="T8" i="21"/>
  <c r="C74" i="21"/>
  <c r="C75" i="21" s="1"/>
  <c r="D30" i="20"/>
  <c r="E30" i="20"/>
  <c r="F30" i="20"/>
  <c r="G30" i="20"/>
  <c r="H30" i="20"/>
  <c r="I30" i="20"/>
  <c r="J30" i="20"/>
  <c r="K30" i="20"/>
  <c r="L30" i="20"/>
  <c r="M30" i="20"/>
  <c r="N30" i="20"/>
  <c r="O30" i="20"/>
  <c r="P30" i="20"/>
  <c r="Q30" i="20"/>
  <c r="R30" i="20"/>
  <c r="S30" i="20"/>
  <c r="X30" i="20"/>
  <c r="Y30" i="20"/>
  <c r="Z30" i="20"/>
  <c r="AA30" i="20"/>
  <c r="AB30" i="20"/>
  <c r="AC30" i="20"/>
  <c r="AD30" i="20"/>
  <c r="AE30" i="20"/>
  <c r="AF30" i="20"/>
  <c r="AG30" i="20"/>
  <c r="D31" i="20"/>
  <c r="E31" i="20"/>
  <c r="F31" i="20"/>
  <c r="G31" i="20"/>
  <c r="H31" i="20"/>
  <c r="I31" i="20"/>
  <c r="J31" i="20"/>
  <c r="K31" i="20"/>
  <c r="L31" i="20"/>
  <c r="M31" i="20"/>
  <c r="N31" i="20"/>
  <c r="O31" i="20"/>
  <c r="P31" i="20"/>
  <c r="Q31" i="20"/>
  <c r="R31" i="20"/>
  <c r="S31" i="20"/>
  <c r="X31" i="20"/>
  <c r="Y31" i="20"/>
  <c r="Z31" i="20"/>
  <c r="AA31" i="20"/>
  <c r="AB31" i="20"/>
  <c r="AC31" i="20"/>
  <c r="AD31" i="20"/>
  <c r="AE31" i="20"/>
  <c r="AF31" i="20"/>
  <c r="AG31" i="20"/>
  <c r="C31" i="20"/>
  <c r="C30" i="20"/>
  <c r="C26" i="20"/>
  <c r="D44" i="19"/>
  <c r="D39" i="19"/>
  <c r="X22" i="19"/>
  <c r="C22" i="19"/>
  <c r="C20" i="20" s="1"/>
  <c r="D15" i="20"/>
  <c r="E15" i="20"/>
  <c r="F15" i="20"/>
  <c r="G15" i="20"/>
  <c r="H15" i="20"/>
  <c r="I15" i="20"/>
  <c r="J15" i="20"/>
  <c r="K15" i="20"/>
  <c r="L15" i="20"/>
  <c r="M15" i="20"/>
  <c r="N15" i="20"/>
  <c r="O15" i="20"/>
  <c r="P15" i="20"/>
  <c r="Q15" i="20"/>
  <c r="R15" i="20"/>
  <c r="S15" i="20"/>
  <c r="X15" i="20"/>
  <c r="Y15" i="20"/>
  <c r="Z15" i="20"/>
  <c r="AA15" i="20"/>
  <c r="AB15" i="20"/>
  <c r="AC15" i="20"/>
  <c r="AD15" i="20"/>
  <c r="AE15" i="20"/>
  <c r="AF15" i="20"/>
  <c r="AG15" i="20"/>
  <c r="C15" i="20"/>
  <c r="T37" i="19"/>
  <c r="T36" i="19"/>
  <c r="T35" i="19"/>
  <c r="T34" i="19"/>
  <c r="U35" i="19"/>
  <c r="V35" i="19"/>
  <c r="W35" i="19"/>
  <c r="U36" i="19"/>
  <c r="V36" i="19"/>
  <c r="W36" i="19"/>
  <c r="AG30" i="19"/>
  <c r="T31" i="19"/>
  <c r="W26" i="19"/>
  <c r="V26" i="19"/>
  <c r="U26" i="19"/>
  <c r="T26" i="19"/>
  <c r="C30" i="19"/>
  <c r="C13" i="20" s="1"/>
  <c r="T18" i="19"/>
  <c r="W8" i="19"/>
  <c r="V8" i="19"/>
  <c r="U8" i="19"/>
  <c r="T8" i="19"/>
  <c r="F17" i="19"/>
  <c r="G17" i="19"/>
  <c r="J17" i="19"/>
  <c r="K17" i="19"/>
  <c r="N17" i="19"/>
  <c r="O17" i="19"/>
  <c r="R17" i="19"/>
  <c r="S17" i="19"/>
  <c r="AA17" i="19"/>
  <c r="AE7" i="20"/>
  <c r="C7" i="20"/>
  <c r="C65" i="21"/>
  <c r="D65" i="21"/>
  <c r="E65" i="21"/>
  <c r="F65" i="21"/>
  <c r="G65" i="21"/>
  <c r="H65" i="21"/>
  <c r="I65" i="21"/>
  <c r="J65" i="21"/>
  <c r="K65" i="21"/>
  <c r="L65" i="21"/>
  <c r="M65" i="21"/>
  <c r="N65" i="21"/>
  <c r="O65" i="21"/>
  <c r="P65" i="21"/>
  <c r="Q65" i="21"/>
  <c r="R65" i="21"/>
  <c r="S65" i="21"/>
  <c r="X65" i="21"/>
  <c r="Y65" i="21"/>
  <c r="Z65" i="21"/>
  <c r="AA65" i="21"/>
  <c r="AB65" i="21"/>
  <c r="AC65" i="21"/>
  <c r="AD65" i="21"/>
  <c r="AE65" i="21"/>
  <c r="AF65" i="21"/>
  <c r="AG65" i="21"/>
  <c r="C66" i="21"/>
  <c r="D66" i="21"/>
  <c r="E66" i="21"/>
  <c r="F66" i="21"/>
  <c r="G66" i="21"/>
  <c r="H66" i="21"/>
  <c r="I66" i="21"/>
  <c r="J66" i="21"/>
  <c r="K66" i="21"/>
  <c r="L66" i="21"/>
  <c r="M66" i="21"/>
  <c r="N66" i="21"/>
  <c r="O66" i="21"/>
  <c r="P66" i="21"/>
  <c r="Q66" i="21"/>
  <c r="R66" i="21"/>
  <c r="S66" i="21"/>
  <c r="X66" i="21"/>
  <c r="Y66" i="21"/>
  <c r="Z66" i="21"/>
  <c r="AA66" i="21"/>
  <c r="AB66" i="21"/>
  <c r="AC66" i="21"/>
  <c r="AD66" i="21"/>
  <c r="AE66" i="21"/>
  <c r="AF66" i="21"/>
  <c r="AG66" i="21"/>
  <c r="D64" i="21"/>
  <c r="E64" i="21"/>
  <c r="F64" i="21"/>
  <c r="F63" i="21" s="1"/>
  <c r="G64" i="21"/>
  <c r="H64" i="21"/>
  <c r="I64" i="21"/>
  <c r="I63" i="21" s="1"/>
  <c r="J64" i="21"/>
  <c r="J63" i="21" s="1"/>
  <c r="J68" i="21" s="1"/>
  <c r="K64" i="21"/>
  <c r="K63" i="21" s="1"/>
  <c r="K68" i="21" s="1"/>
  <c r="L64" i="21"/>
  <c r="M64" i="21"/>
  <c r="N64" i="21"/>
  <c r="N63" i="21" s="1"/>
  <c r="O64" i="21"/>
  <c r="P64" i="21"/>
  <c r="Q64" i="21"/>
  <c r="Q63" i="21" s="1"/>
  <c r="R64" i="21"/>
  <c r="R63" i="21" s="1"/>
  <c r="R68" i="21" s="1"/>
  <c r="S64" i="21"/>
  <c r="S63" i="21" s="1"/>
  <c r="S68" i="21" s="1"/>
  <c r="X64" i="21"/>
  <c r="Y64" i="21"/>
  <c r="Z64" i="21"/>
  <c r="Z63" i="21" s="1"/>
  <c r="AA64" i="21"/>
  <c r="AB64" i="21"/>
  <c r="AC64" i="21"/>
  <c r="AC63" i="21" s="1"/>
  <c r="AD64" i="21"/>
  <c r="AD63" i="21" s="1"/>
  <c r="AD68" i="21" s="1"/>
  <c r="AE64" i="21"/>
  <c r="AE63" i="21" s="1"/>
  <c r="AE68" i="21" s="1"/>
  <c r="AF64" i="21"/>
  <c r="AG64" i="21"/>
  <c r="C64" i="21"/>
  <c r="C63" i="21" s="1"/>
  <c r="D23" i="20"/>
  <c r="E23" i="20"/>
  <c r="F23" i="20"/>
  <c r="G23" i="20"/>
  <c r="H23" i="20"/>
  <c r="I23" i="20"/>
  <c r="J23" i="20"/>
  <c r="K23" i="20"/>
  <c r="L23" i="20"/>
  <c r="M23" i="20"/>
  <c r="N23" i="20"/>
  <c r="O23" i="20"/>
  <c r="P23" i="20"/>
  <c r="Q23" i="20"/>
  <c r="R23" i="20"/>
  <c r="S23" i="20"/>
  <c r="X23" i="20"/>
  <c r="Y23" i="20"/>
  <c r="Z23" i="20"/>
  <c r="AA23" i="20"/>
  <c r="AB23" i="20"/>
  <c r="AC23" i="20"/>
  <c r="AD23" i="20"/>
  <c r="AE23" i="20"/>
  <c r="AF23" i="20"/>
  <c r="AG23" i="20"/>
  <c r="D24" i="20"/>
  <c r="E24" i="20"/>
  <c r="F24" i="20"/>
  <c r="G24" i="20"/>
  <c r="H24" i="20"/>
  <c r="I24" i="20"/>
  <c r="J24" i="20"/>
  <c r="K24" i="20"/>
  <c r="L24" i="20"/>
  <c r="M24" i="20"/>
  <c r="N24" i="20"/>
  <c r="O24" i="20"/>
  <c r="P24" i="20"/>
  <c r="Q24" i="20"/>
  <c r="R24" i="20"/>
  <c r="S24" i="20"/>
  <c r="X24" i="20"/>
  <c r="Y24" i="20"/>
  <c r="Z24" i="20"/>
  <c r="AA24" i="20"/>
  <c r="AB24" i="20"/>
  <c r="AC24" i="20"/>
  <c r="AD24" i="20"/>
  <c r="AE24" i="20"/>
  <c r="AF24" i="20"/>
  <c r="AG24" i="20"/>
  <c r="D25" i="20"/>
  <c r="E25" i="20"/>
  <c r="F25" i="20"/>
  <c r="G25" i="20"/>
  <c r="H25" i="20"/>
  <c r="I25" i="20"/>
  <c r="J25" i="20"/>
  <c r="K25" i="20"/>
  <c r="L25" i="20"/>
  <c r="M25" i="20"/>
  <c r="N25" i="20"/>
  <c r="O25" i="20"/>
  <c r="P25" i="20"/>
  <c r="Q25" i="20"/>
  <c r="R25" i="20"/>
  <c r="S25" i="20"/>
  <c r="X25" i="20"/>
  <c r="Y25" i="20"/>
  <c r="Z25" i="20"/>
  <c r="AA25" i="20"/>
  <c r="AB25" i="20"/>
  <c r="AC25" i="20"/>
  <c r="AD25" i="20"/>
  <c r="AE25" i="20"/>
  <c r="AF25" i="20"/>
  <c r="AG25" i="20"/>
  <c r="C23" i="20"/>
  <c r="C24" i="20"/>
  <c r="C25" i="20"/>
  <c r="W42" i="19"/>
  <c r="W25" i="20" s="1"/>
  <c r="V42" i="19"/>
  <c r="U42" i="19"/>
  <c r="T42" i="19"/>
  <c r="W41" i="19"/>
  <c r="V41" i="19"/>
  <c r="V24" i="20" s="1"/>
  <c r="U41" i="19"/>
  <c r="U24" i="20" s="1"/>
  <c r="T41" i="19"/>
  <c r="W40" i="19"/>
  <c r="W23" i="20" s="1"/>
  <c r="V40" i="19"/>
  <c r="U40" i="19"/>
  <c r="T40" i="19"/>
  <c r="T39" i="19" s="1"/>
  <c r="T44" i="19" s="1"/>
  <c r="E39" i="19"/>
  <c r="F39" i="19"/>
  <c r="G39" i="19"/>
  <c r="H39" i="19"/>
  <c r="I39" i="19"/>
  <c r="J39" i="19"/>
  <c r="J22" i="20" s="1"/>
  <c r="K39" i="19"/>
  <c r="L39" i="19"/>
  <c r="L22" i="20" s="1"/>
  <c r="M39" i="19"/>
  <c r="N39" i="19"/>
  <c r="N44" i="19" s="1"/>
  <c r="O39" i="19"/>
  <c r="P39" i="19"/>
  <c r="P44" i="19" s="1"/>
  <c r="Q39" i="19"/>
  <c r="R39" i="19"/>
  <c r="S39" i="19"/>
  <c r="X39" i="19"/>
  <c r="X44" i="19" s="1"/>
  <c r="Y39" i="19"/>
  <c r="Y44" i="19" s="1"/>
  <c r="Z39" i="19"/>
  <c r="AA39" i="19"/>
  <c r="AB39" i="19"/>
  <c r="AB44" i="19" s="1"/>
  <c r="AC39" i="19"/>
  <c r="AC22" i="20" s="1"/>
  <c r="AD39" i="19"/>
  <c r="AD22" i="20" s="1"/>
  <c r="AE39" i="19"/>
  <c r="AF39" i="19"/>
  <c r="AG39" i="19"/>
  <c r="C39" i="19"/>
  <c r="D74" i="21"/>
  <c r="D75" i="21" s="1"/>
  <c r="E74" i="21"/>
  <c r="E75" i="21" s="1"/>
  <c r="F74" i="21"/>
  <c r="F75" i="21" s="1"/>
  <c r="G74" i="21"/>
  <c r="G75" i="21" s="1"/>
  <c r="H74" i="21"/>
  <c r="H75" i="21" s="1"/>
  <c r="I74" i="21"/>
  <c r="I75" i="21" s="1"/>
  <c r="J74" i="21"/>
  <c r="J75" i="21" s="1"/>
  <c r="K74" i="21"/>
  <c r="K75" i="21" s="1"/>
  <c r="L74" i="21"/>
  <c r="L75" i="21" s="1"/>
  <c r="M74" i="21"/>
  <c r="M75" i="21" s="1"/>
  <c r="N74" i="21"/>
  <c r="N75" i="21" s="1"/>
  <c r="O74" i="21"/>
  <c r="O75" i="21" s="1"/>
  <c r="P74" i="21"/>
  <c r="P75" i="21" s="1"/>
  <c r="Q74" i="21"/>
  <c r="Q75" i="21" s="1"/>
  <c r="R74" i="21"/>
  <c r="R75" i="21" s="1"/>
  <c r="S74" i="21"/>
  <c r="S75" i="21" s="1"/>
  <c r="X74" i="21"/>
  <c r="X75" i="21" s="1"/>
  <c r="Y74" i="21"/>
  <c r="Y75" i="21" s="1"/>
  <c r="Z74" i="21"/>
  <c r="Z75" i="21" s="1"/>
  <c r="AA74" i="21"/>
  <c r="AA75" i="21" s="1"/>
  <c r="AB74" i="21"/>
  <c r="AB75" i="21" s="1"/>
  <c r="AC74" i="21"/>
  <c r="AC75" i="21" s="1"/>
  <c r="AD74" i="21"/>
  <c r="AD75" i="21" s="1"/>
  <c r="AE74" i="21"/>
  <c r="AE75" i="21" s="1"/>
  <c r="AF74" i="21"/>
  <c r="AF75" i="21" s="1"/>
  <c r="AG74" i="21"/>
  <c r="AG75" i="21" s="1"/>
  <c r="D67" i="21"/>
  <c r="E67" i="21"/>
  <c r="F67" i="21"/>
  <c r="G67" i="21"/>
  <c r="H67" i="21"/>
  <c r="I67" i="21"/>
  <c r="J67" i="21"/>
  <c r="K67" i="21"/>
  <c r="L67" i="21"/>
  <c r="M67" i="21"/>
  <c r="N67" i="21"/>
  <c r="O67" i="21"/>
  <c r="P67" i="21"/>
  <c r="Q67" i="21"/>
  <c r="R67" i="21"/>
  <c r="S67" i="21"/>
  <c r="X67" i="21"/>
  <c r="Y67" i="21"/>
  <c r="Z67" i="21"/>
  <c r="AA67" i="21"/>
  <c r="AB67" i="21"/>
  <c r="AC67" i="21"/>
  <c r="AD67" i="21"/>
  <c r="AE67" i="21"/>
  <c r="AF67" i="21"/>
  <c r="AG67" i="21"/>
  <c r="C67" i="21"/>
  <c r="D32" i="21"/>
  <c r="E31" i="21"/>
  <c r="E32" i="21" s="1"/>
  <c r="F31" i="21"/>
  <c r="F32" i="21" s="1"/>
  <c r="G31" i="21"/>
  <c r="G32" i="21" s="1"/>
  <c r="H31" i="21"/>
  <c r="H32" i="21" s="1"/>
  <c r="I31" i="21"/>
  <c r="I32" i="21" s="1"/>
  <c r="J31" i="21"/>
  <c r="J32" i="21" s="1"/>
  <c r="K31" i="21"/>
  <c r="K32" i="21" s="1"/>
  <c r="L31" i="21"/>
  <c r="L32" i="21" s="1"/>
  <c r="M31" i="21"/>
  <c r="M32" i="21" s="1"/>
  <c r="N31" i="21"/>
  <c r="N32" i="21" s="1"/>
  <c r="O31" i="21"/>
  <c r="O32" i="21" s="1"/>
  <c r="P31" i="21"/>
  <c r="P32" i="21" s="1"/>
  <c r="Q31" i="21"/>
  <c r="Q32" i="21" s="1"/>
  <c r="R31" i="21"/>
  <c r="R32" i="21" s="1"/>
  <c r="S31" i="21"/>
  <c r="S32" i="21" s="1"/>
  <c r="X31" i="21"/>
  <c r="X32" i="21" s="1"/>
  <c r="Y31" i="21"/>
  <c r="Y32" i="21" s="1"/>
  <c r="Z31" i="21"/>
  <c r="Z32" i="21" s="1"/>
  <c r="AA31" i="21"/>
  <c r="AA32" i="21" s="1"/>
  <c r="AB31" i="21"/>
  <c r="AB32" i="21" s="1"/>
  <c r="AC31" i="21"/>
  <c r="AC32" i="21" s="1"/>
  <c r="AD31" i="21"/>
  <c r="AD32" i="21" s="1"/>
  <c r="AE31" i="21"/>
  <c r="AE32" i="21" s="1"/>
  <c r="AF31" i="21"/>
  <c r="AF32" i="21" s="1"/>
  <c r="AG31" i="21"/>
  <c r="AG32" i="21" s="1"/>
  <c r="F14" i="21"/>
  <c r="H14" i="21"/>
  <c r="J14" i="21"/>
  <c r="L14" i="21"/>
  <c r="P14" i="21"/>
  <c r="R14" i="21"/>
  <c r="X14" i="21"/>
  <c r="AB14" i="21"/>
  <c r="AC14" i="21"/>
  <c r="AE14" i="21"/>
  <c r="AF14" i="21"/>
  <c r="AG14" i="21"/>
  <c r="AE26" i="20"/>
  <c r="AF26" i="20"/>
  <c r="AG26" i="20"/>
  <c r="AE16" i="20"/>
  <c r="AF16" i="20"/>
  <c r="AG16" i="20"/>
  <c r="AF7" i="20"/>
  <c r="AG7" i="20"/>
  <c r="AE8" i="20"/>
  <c r="AF8" i="20"/>
  <c r="AG8" i="20"/>
  <c r="AE9" i="20"/>
  <c r="AF9" i="20"/>
  <c r="AG9" i="20"/>
  <c r="AE10" i="20"/>
  <c r="AF10" i="20"/>
  <c r="AG10" i="20"/>
  <c r="AG17" i="19"/>
  <c r="AE17" i="19"/>
  <c r="AF17" i="19"/>
  <c r="AE22" i="19"/>
  <c r="AE20" i="20" s="1"/>
  <c r="AF22" i="19"/>
  <c r="AF20" i="20" s="1"/>
  <c r="AG22" i="19"/>
  <c r="AG20" i="20" s="1"/>
  <c r="AE30" i="19"/>
  <c r="AE13" i="20" s="1"/>
  <c r="AF30" i="19"/>
  <c r="AF13" i="20" s="1"/>
  <c r="AG13" i="20"/>
  <c r="AF33" i="19"/>
  <c r="AG33" i="19"/>
  <c r="X7" i="20"/>
  <c r="Y22" i="19"/>
  <c r="Y17" i="19"/>
  <c r="AA33" i="19"/>
  <c r="AA14" i="20" s="1"/>
  <c r="AC33" i="19"/>
  <c r="AC14" i="20" s="1"/>
  <c r="X30" i="19"/>
  <c r="X13" i="20" s="1"/>
  <c r="Y30" i="19"/>
  <c r="Z30" i="19"/>
  <c r="Z13" i="20" s="1"/>
  <c r="AA30" i="19"/>
  <c r="AA13" i="20" s="1"/>
  <c r="AB30" i="19"/>
  <c r="AB13" i="20" s="1"/>
  <c r="AC30" i="19"/>
  <c r="AC13" i="20" s="1"/>
  <c r="AD30" i="19"/>
  <c r="AD13" i="20" s="1"/>
  <c r="Z22" i="19"/>
  <c r="Z20" i="20" s="1"/>
  <c r="AA22" i="19"/>
  <c r="AA20" i="20" s="1"/>
  <c r="AB22" i="19"/>
  <c r="AB20" i="20" s="1"/>
  <c r="AC22" i="19"/>
  <c r="AC20" i="20" s="1"/>
  <c r="AD22" i="19"/>
  <c r="AD20" i="20" s="1"/>
  <c r="X17" i="19"/>
  <c r="X24" i="19" s="1"/>
  <c r="Z17" i="19"/>
  <c r="AB17" i="19"/>
  <c r="AC17" i="19"/>
  <c r="AD17" i="19"/>
  <c r="E17" i="19"/>
  <c r="Y22" i="20"/>
  <c r="X26" i="20"/>
  <c r="Y26" i="20"/>
  <c r="Z26" i="20"/>
  <c r="AA26" i="20"/>
  <c r="AB26" i="20"/>
  <c r="AC26" i="20"/>
  <c r="AD26" i="20"/>
  <c r="Y13" i="20"/>
  <c r="X16" i="20"/>
  <c r="Y16" i="20"/>
  <c r="Z16" i="20"/>
  <c r="AA16" i="20"/>
  <c r="AB16" i="20"/>
  <c r="AC16" i="20"/>
  <c r="AD16" i="20"/>
  <c r="Y7" i="20"/>
  <c r="Z7" i="20"/>
  <c r="AA7" i="20"/>
  <c r="AB7" i="20"/>
  <c r="AC7" i="20"/>
  <c r="AD7" i="20"/>
  <c r="X8" i="20"/>
  <c r="Y8" i="20"/>
  <c r="Z8" i="20"/>
  <c r="AA8" i="20"/>
  <c r="AB8" i="20"/>
  <c r="AC8" i="20"/>
  <c r="AD8" i="20"/>
  <c r="X9" i="20"/>
  <c r="Y9" i="20"/>
  <c r="Z9" i="20"/>
  <c r="AA9" i="20"/>
  <c r="AB9" i="20"/>
  <c r="AC9" i="20"/>
  <c r="AD9" i="20"/>
  <c r="X10" i="20"/>
  <c r="Y10" i="20"/>
  <c r="Z10" i="20"/>
  <c r="AA10" i="20"/>
  <c r="AB10" i="20"/>
  <c r="AC10" i="20"/>
  <c r="AD10" i="20"/>
  <c r="C13" i="6"/>
  <c r="C54" i="21"/>
  <c r="C16" i="6"/>
  <c r="C22" i="6"/>
  <c r="C26" i="6"/>
  <c r="C34" i="6"/>
  <c r="C35" i="6"/>
  <c r="C31" i="6"/>
  <c r="D22" i="20"/>
  <c r="E22" i="20"/>
  <c r="P22" i="20"/>
  <c r="R22" i="20"/>
  <c r="D26" i="20"/>
  <c r="E26" i="20"/>
  <c r="F26" i="20"/>
  <c r="G26" i="20"/>
  <c r="H26" i="20"/>
  <c r="I26" i="20"/>
  <c r="J26" i="20"/>
  <c r="K26" i="20"/>
  <c r="L26" i="20"/>
  <c r="M26" i="20"/>
  <c r="N26" i="20"/>
  <c r="O26" i="20"/>
  <c r="P26" i="20"/>
  <c r="Q26" i="20"/>
  <c r="R26" i="20"/>
  <c r="S26" i="20"/>
  <c r="D16" i="20"/>
  <c r="E16" i="20"/>
  <c r="F16" i="20"/>
  <c r="G16" i="20"/>
  <c r="H16" i="20"/>
  <c r="I16" i="20"/>
  <c r="J16" i="20"/>
  <c r="K16" i="20"/>
  <c r="L16" i="20"/>
  <c r="M16" i="20"/>
  <c r="N16" i="20"/>
  <c r="O16" i="20"/>
  <c r="P16" i="20"/>
  <c r="Q16" i="20"/>
  <c r="R16" i="20"/>
  <c r="S16" i="20"/>
  <c r="C16" i="20"/>
  <c r="D7" i="20"/>
  <c r="E7" i="20"/>
  <c r="F7" i="20"/>
  <c r="G7" i="20"/>
  <c r="H7" i="20"/>
  <c r="I7" i="20"/>
  <c r="J7" i="20"/>
  <c r="K7" i="20"/>
  <c r="L7" i="20"/>
  <c r="M7" i="20"/>
  <c r="N7" i="20"/>
  <c r="O7" i="20"/>
  <c r="P7" i="20"/>
  <c r="Q7" i="20"/>
  <c r="R7" i="20"/>
  <c r="S7" i="20"/>
  <c r="D8" i="20"/>
  <c r="E8" i="20"/>
  <c r="F8" i="20"/>
  <c r="G8" i="20"/>
  <c r="H8" i="20"/>
  <c r="I8" i="20"/>
  <c r="J8" i="20"/>
  <c r="K8" i="20"/>
  <c r="L8" i="20"/>
  <c r="M8" i="20"/>
  <c r="N8" i="20"/>
  <c r="O8" i="20"/>
  <c r="P8" i="20"/>
  <c r="Q8" i="20"/>
  <c r="R8" i="20"/>
  <c r="S8" i="20"/>
  <c r="D9" i="20"/>
  <c r="E9" i="20"/>
  <c r="F9" i="20"/>
  <c r="G9" i="20"/>
  <c r="H9" i="20"/>
  <c r="I9" i="20"/>
  <c r="J9" i="20"/>
  <c r="K9" i="20"/>
  <c r="L9" i="20"/>
  <c r="M9" i="20"/>
  <c r="N9" i="20"/>
  <c r="O9" i="20"/>
  <c r="P9" i="20"/>
  <c r="Q9" i="20"/>
  <c r="R9" i="20"/>
  <c r="S9" i="20"/>
  <c r="D10" i="20"/>
  <c r="E10" i="20"/>
  <c r="F10" i="20"/>
  <c r="G10" i="20"/>
  <c r="H10" i="20"/>
  <c r="I10" i="20"/>
  <c r="J10" i="20"/>
  <c r="K10" i="20"/>
  <c r="L10" i="20"/>
  <c r="M10" i="20"/>
  <c r="N10" i="20"/>
  <c r="O10" i="20"/>
  <c r="P10" i="20"/>
  <c r="Q10" i="20"/>
  <c r="R10" i="20"/>
  <c r="S10" i="20"/>
  <c r="C10" i="20"/>
  <c r="C9" i="20"/>
  <c r="C8" i="20"/>
  <c r="N33" i="19"/>
  <c r="O33" i="19"/>
  <c r="D30" i="19"/>
  <c r="D13" i="20" s="1"/>
  <c r="E30" i="19"/>
  <c r="E13" i="20" s="1"/>
  <c r="F30" i="19"/>
  <c r="F13" i="20" s="1"/>
  <c r="G30" i="19"/>
  <c r="G13" i="20" s="1"/>
  <c r="H30" i="19"/>
  <c r="H13" i="20" s="1"/>
  <c r="I30" i="19"/>
  <c r="I13" i="20" s="1"/>
  <c r="J30" i="19"/>
  <c r="J13" i="20" s="1"/>
  <c r="K30" i="19"/>
  <c r="K13" i="20" s="1"/>
  <c r="L30" i="19"/>
  <c r="L13" i="20" s="1"/>
  <c r="M30" i="19"/>
  <c r="M13" i="20" s="1"/>
  <c r="N30" i="19"/>
  <c r="N13" i="20" s="1"/>
  <c r="O30" i="19"/>
  <c r="O13" i="20" s="1"/>
  <c r="P30" i="19"/>
  <c r="P13" i="20" s="1"/>
  <c r="Q30" i="19"/>
  <c r="Q13" i="20" s="1"/>
  <c r="R30" i="19"/>
  <c r="R13" i="20" s="1"/>
  <c r="S30" i="19"/>
  <c r="S13" i="20" s="1"/>
  <c r="D22" i="19"/>
  <c r="D20" i="20" s="1"/>
  <c r="E22" i="19"/>
  <c r="E20" i="20" s="1"/>
  <c r="F22" i="19"/>
  <c r="F20" i="20" s="1"/>
  <c r="G22" i="19"/>
  <c r="G20" i="20" s="1"/>
  <c r="H22" i="19"/>
  <c r="H20" i="20" s="1"/>
  <c r="I22" i="19"/>
  <c r="I20" i="20" s="1"/>
  <c r="J22" i="19"/>
  <c r="J20" i="20" s="1"/>
  <c r="K22" i="19"/>
  <c r="K20" i="20" s="1"/>
  <c r="L22" i="19"/>
  <c r="L20" i="20" s="1"/>
  <c r="M22" i="19"/>
  <c r="M20" i="20" s="1"/>
  <c r="N22" i="19"/>
  <c r="N20" i="20" s="1"/>
  <c r="O22" i="19"/>
  <c r="O20" i="20" s="1"/>
  <c r="P22" i="19"/>
  <c r="P20" i="20" s="1"/>
  <c r="Q22" i="19"/>
  <c r="Q20" i="20" s="1"/>
  <c r="R22" i="19"/>
  <c r="R20" i="20" s="1"/>
  <c r="S22" i="19"/>
  <c r="S20" i="20" s="1"/>
  <c r="W43" i="19"/>
  <c r="V43" i="19"/>
  <c r="U43" i="19"/>
  <c r="T43" i="19"/>
  <c r="W37" i="19"/>
  <c r="V37" i="19"/>
  <c r="U37" i="19"/>
  <c r="W34" i="19"/>
  <c r="V34" i="19"/>
  <c r="U34" i="19"/>
  <c r="W31" i="19"/>
  <c r="V31" i="19"/>
  <c r="U31" i="19"/>
  <c r="W29" i="19"/>
  <c r="V29" i="19"/>
  <c r="U29" i="19"/>
  <c r="T29" i="19"/>
  <c r="W28" i="19"/>
  <c r="V28" i="19"/>
  <c r="U28" i="19"/>
  <c r="T28" i="19"/>
  <c r="W27" i="19"/>
  <c r="V27" i="19"/>
  <c r="U27" i="19"/>
  <c r="T27" i="19"/>
  <c r="W21" i="19"/>
  <c r="V21" i="19"/>
  <c r="U21" i="19"/>
  <c r="T21" i="19"/>
  <c r="W20" i="19"/>
  <c r="V20" i="19"/>
  <c r="U20" i="19"/>
  <c r="T20" i="19"/>
  <c r="W19" i="19"/>
  <c r="V19" i="19"/>
  <c r="U19" i="19"/>
  <c r="T19" i="19"/>
  <c r="W18" i="19"/>
  <c r="V18" i="19"/>
  <c r="V22" i="19" s="1"/>
  <c r="V20" i="20" s="1"/>
  <c r="U18" i="19"/>
  <c r="T9" i="19"/>
  <c r="U9" i="19"/>
  <c r="V9" i="19"/>
  <c r="W9" i="19"/>
  <c r="T10" i="19"/>
  <c r="U10" i="19"/>
  <c r="V10" i="19"/>
  <c r="W10" i="19"/>
  <c r="T11" i="19"/>
  <c r="U11" i="19"/>
  <c r="V11" i="19"/>
  <c r="W11" i="19"/>
  <c r="T12" i="19"/>
  <c r="U12" i="19"/>
  <c r="V12" i="19"/>
  <c r="W12" i="19"/>
  <c r="T13" i="19"/>
  <c r="U13" i="19"/>
  <c r="V13" i="19"/>
  <c r="W13" i="19"/>
  <c r="T14" i="19"/>
  <c r="U14" i="19"/>
  <c r="V14" i="19"/>
  <c r="W14" i="19"/>
  <c r="T15" i="19"/>
  <c r="U15" i="19"/>
  <c r="V15" i="19"/>
  <c r="W15" i="19"/>
  <c r="T16" i="19"/>
  <c r="U16" i="19"/>
  <c r="V16" i="19"/>
  <c r="W16" i="19"/>
  <c r="D17" i="19"/>
  <c r="H17" i="19"/>
  <c r="I17" i="19"/>
  <c r="L17" i="19"/>
  <c r="M17" i="19"/>
  <c r="P17" i="19"/>
  <c r="Q17" i="19"/>
  <c r="C17" i="19"/>
  <c r="E112" i="10"/>
  <c r="D111" i="10"/>
  <c r="D110" i="10"/>
  <c r="D102" i="10"/>
  <c r="D93" i="10"/>
  <c r="F90" i="10"/>
  <c r="G90" i="10"/>
  <c r="H90" i="10"/>
  <c r="I90" i="10"/>
  <c r="E90" i="10"/>
  <c r="C93" i="10"/>
  <c r="D10" i="10"/>
  <c r="D9" i="10"/>
  <c r="T9" i="21" l="1"/>
  <c r="AC68" i="21"/>
  <c r="Q68" i="21"/>
  <c r="I68" i="21"/>
  <c r="U16" i="21"/>
  <c r="AB63" i="21"/>
  <c r="AB68" i="21" s="1"/>
  <c r="P63" i="21"/>
  <c r="P68" i="21" s="1"/>
  <c r="W68" i="21" s="1"/>
  <c r="H63" i="21"/>
  <c r="H68" i="21" s="1"/>
  <c r="U68" i="21" s="1"/>
  <c r="AA63" i="21"/>
  <c r="AA68" i="21" s="1"/>
  <c r="O63" i="21"/>
  <c r="O68" i="21" s="1"/>
  <c r="G63" i="21"/>
  <c r="G68" i="21" s="1"/>
  <c r="Z68" i="21"/>
  <c r="F68" i="21"/>
  <c r="U9" i="21"/>
  <c r="AG63" i="21"/>
  <c r="AG68" i="21" s="1"/>
  <c r="Y63" i="21"/>
  <c r="Y68" i="21" s="1"/>
  <c r="M63" i="21"/>
  <c r="M68" i="21" s="1"/>
  <c r="E63" i="21"/>
  <c r="E68" i="21" s="1"/>
  <c r="C68" i="21"/>
  <c r="C69" i="21" s="1"/>
  <c r="C70" i="21" s="1"/>
  <c r="N68" i="21"/>
  <c r="AF63" i="21"/>
  <c r="AF68" i="21" s="1"/>
  <c r="X63" i="21"/>
  <c r="X68" i="21" s="1"/>
  <c r="L63" i="21"/>
  <c r="L68" i="21" s="1"/>
  <c r="V68" i="21" s="1"/>
  <c r="D63" i="21"/>
  <c r="D68" i="21" s="1"/>
  <c r="E139" i="6"/>
  <c r="E198" i="6"/>
  <c r="G139" i="6"/>
  <c r="G140" i="6" s="1"/>
  <c r="G141" i="6" s="1"/>
  <c r="G198" i="6"/>
  <c r="G199" i="6" s="1"/>
  <c r="G200" i="6" s="1"/>
  <c r="F139" i="6"/>
  <c r="F140" i="6" s="1"/>
  <c r="F141" i="6" s="1"/>
  <c r="F198" i="6"/>
  <c r="F199" i="6" s="1"/>
  <c r="F200" i="6" s="1"/>
  <c r="H139" i="6"/>
  <c r="H140" i="6" s="1"/>
  <c r="H141" i="6" s="1"/>
  <c r="H198" i="6"/>
  <c r="H199" i="6" s="1"/>
  <c r="H200" i="6" s="1"/>
  <c r="C9" i="10"/>
  <c r="C11" i="10"/>
  <c r="C10" i="10"/>
  <c r="V32" i="21"/>
  <c r="U32" i="21"/>
  <c r="T32" i="21"/>
  <c r="W32" i="21"/>
  <c r="D90" i="10"/>
  <c r="U31" i="21"/>
  <c r="V16" i="21"/>
  <c r="V31" i="21"/>
  <c r="W16" i="21"/>
  <c r="T16" i="21"/>
  <c r="W21" i="21"/>
  <c r="W31" i="21"/>
  <c r="D14" i="21"/>
  <c r="D22" i="21" s="1"/>
  <c r="T31" i="21"/>
  <c r="W9" i="21"/>
  <c r="T21" i="21"/>
  <c r="U21" i="21"/>
  <c r="V21" i="21"/>
  <c r="V14" i="21"/>
  <c r="W14" i="21"/>
  <c r="V9" i="21"/>
  <c r="I14" i="21"/>
  <c r="U14" i="21" s="1"/>
  <c r="U75" i="21"/>
  <c r="V75" i="21"/>
  <c r="W75" i="21"/>
  <c r="T75" i="21"/>
  <c r="U74" i="21"/>
  <c r="V74" i="21"/>
  <c r="W74" i="21"/>
  <c r="T74" i="21"/>
  <c r="AE62" i="21"/>
  <c r="S62" i="21"/>
  <c r="K62" i="21"/>
  <c r="T68" i="21"/>
  <c r="AG44" i="19"/>
  <c r="M44" i="19"/>
  <c r="E44" i="19"/>
  <c r="U60" i="21"/>
  <c r="T60" i="21"/>
  <c r="Y24" i="19"/>
  <c r="W45" i="21"/>
  <c r="V45" i="21"/>
  <c r="U45" i="21"/>
  <c r="T45" i="21"/>
  <c r="U44" i="21"/>
  <c r="T44" i="21"/>
  <c r="W43" i="21"/>
  <c r="V43" i="21"/>
  <c r="U43" i="21"/>
  <c r="T43" i="21"/>
  <c r="U42" i="21"/>
  <c r="T42" i="21"/>
  <c r="W41" i="21"/>
  <c r="V41" i="21"/>
  <c r="U41" i="21"/>
  <c r="T41" i="21"/>
  <c r="U40" i="21"/>
  <c r="T40" i="21"/>
  <c r="W39" i="21"/>
  <c r="V39" i="21"/>
  <c r="U39" i="21"/>
  <c r="T39" i="21"/>
  <c r="U38" i="21"/>
  <c r="T38" i="21"/>
  <c r="W37" i="21"/>
  <c r="V37" i="21"/>
  <c r="U37" i="21"/>
  <c r="T37" i="21"/>
  <c r="U58" i="21"/>
  <c r="T58" i="21"/>
  <c r="W57" i="21"/>
  <c r="V57" i="21"/>
  <c r="U57" i="21"/>
  <c r="T57" i="21"/>
  <c r="U56" i="21"/>
  <c r="T56" i="21"/>
  <c r="W55" i="21"/>
  <c r="V55" i="21"/>
  <c r="U55" i="21"/>
  <c r="T55" i="21"/>
  <c r="U61" i="21"/>
  <c r="T61" i="21"/>
  <c r="U67" i="21"/>
  <c r="T67" i="21"/>
  <c r="C62" i="21"/>
  <c r="Z62" i="21"/>
  <c r="R62" i="21"/>
  <c r="T63" i="21"/>
  <c r="U64" i="21"/>
  <c r="T64" i="21"/>
  <c r="W66" i="21"/>
  <c r="V66" i="21"/>
  <c r="U66" i="21"/>
  <c r="T66" i="21"/>
  <c r="T65" i="21"/>
  <c r="AD44" i="19"/>
  <c r="R44" i="19"/>
  <c r="J44" i="19"/>
  <c r="T48" i="21"/>
  <c r="T47" i="21"/>
  <c r="U51" i="21"/>
  <c r="T51" i="21"/>
  <c r="N62" i="21"/>
  <c r="AC44" i="19"/>
  <c r="Q44" i="19"/>
  <c r="I44" i="19"/>
  <c r="T45" i="19"/>
  <c r="T31" i="20" s="1"/>
  <c r="AD62" i="21"/>
  <c r="C44" i="19"/>
  <c r="Z44" i="19"/>
  <c r="F44" i="19"/>
  <c r="T59" i="21"/>
  <c r="AA62" i="21"/>
  <c r="O62" i="21"/>
  <c r="T50" i="21"/>
  <c r="T49" i="21"/>
  <c r="H62" i="21"/>
  <c r="D62" i="21"/>
  <c r="P62" i="21"/>
  <c r="V60" i="21"/>
  <c r="W67" i="21"/>
  <c r="V67" i="21"/>
  <c r="Q62" i="21"/>
  <c r="M62" i="21"/>
  <c r="I62" i="21"/>
  <c r="E62" i="21"/>
  <c r="W44" i="21"/>
  <c r="V44" i="21"/>
  <c r="W42" i="21"/>
  <c r="V42" i="21"/>
  <c r="W40" i="21"/>
  <c r="V40" i="21"/>
  <c r="W38" i="21"/>
  <c r="V38" i="21"/>
  <c r="W58" i="21"/>
  <c r="V58" i="21"/>
  <c r="W56" i="21"/>
  <c r="V56" i="21"/>
  <c r="W61" i="21"/>
  <c r="V61" i="21"/>
  <c r="W64" i="21"/>
  <c r="V64" i="21"/>
  <c r="W51" i="21"/>
  <c r="V51" i="21"/>
  <c r="F62" i="21"/>
  <c r="W60" i="21"/>
  <c r="W59" i="21"/>
  <c r="V59" i="21"/>
  <c r="U59" i="21"/>
  <c r="AC62" i="21"/>
  <c r="W65" i="21"/>
  <c r="V65" i="21"/>
  <c r="U65" i="21"/>
  <c r="W50" i="21"/>
  <c r="V50" i="21"/>
  <c r="U50" i="21"/>
  <c r="W49" i="21"/>
  <c r="V49" i="21"/>
  <c r="U49" i="21"/>
  <c r="W48" i="21"/>
  <c r="V48" i="21"/>
  <c r="U48" i="21"/>
  <c r="W47" i="21"/>
  <c r="V47" i="21"/>
  <c r="U47" i="21"/>
  <c r="Y27" i="20"/>
  <c r="G46" i="21"/>
  <c r="G52" i="21" s="1"/>
  <c r="AB54" i="21"/>
  <c r="X54" i="21"/>
  <c r="P54" i="21"/>
  <c r="L54" i="21"/>
  <c r="H54" i="21"/>
  <c r="D54" i="21"/>
  <c r="AE54" i="21"/>
  <c r="S54" i="21"/>
  <c r="O54" i="21"/>
  <c r="K54" i="21"/>
  <c r="G54" i="21"/>
  <c r="AD54" i="21"/>
  <c r="Z54" i="21"/>
  <c r="R54" i="21"/>
  <c r="N54" i="21"/>
  <c r="J54" i="21"/>
  <c r="F54" i="21"/>
  <c r="Q54" i="21"/>
  <c r="M54" i="21"/>
  <c r="I54" i="21"/>
  <c r="E54" i="21"/>
  <c r="S46" i="21"/>
  <c r="O46" i="21"/>
  <c r="O52" i="21" s="1"/>
  <c r="K46" i="21"/>
  <c r="K52" i="21" s="1"/>
  <c r="AE46" i="21"/>
  <c r="AA46" i="21"/>
  <c r="Q46" i="21"/>
  <c r="M46" i="21"/>
  <c r="M52" i="21" s="1"/>
  <c r="I46" i="21"/>
  <c r="I52" i="21" s="1"/>
  <c r="E46" i="21"/>
  <c r="E52" i="21" s="1"/>
  <c r="AC46" i="21"/>
  <c r="Y46" i="21"/>
  <c r="P46" i="21"/>
  <c r="L46" i="21"/>
  <c r="H46" i="21"/>
  <c r="D46" i="21"/>
  <c r="AF46" i="21"/>
  <c r="AB46" i="21"/>
  <c r="X46" i="21"/>
  <c r="R46" i="21"/>
  <c r="N46" i="21"/>
  <c r="N52" i="21" s="1"/>
  <c r="J46" i="21"/>
  <c r="J52" i="21" s="1"/>
  <c r="F46" i="21"/>
  <c r="F52" i="21" s="1"/>
  <c r="AD46" i="21"/>
  <c r="Z46" i="21"/>
  <c r="AD27" i="20"/>
  <c r="AD28" i="20" s="1"/>
  <c r="J27" i="20"/>
  <c r="R27" i="20"/>
  <c r="R28" i="20" s="1"/>
  <c r="AC27" i="20"/>
  <c r="AC28" i="20" s="1"/>
  <c r="D27" i="20"/>
  <c r="D28" i="20" s="1"/>
  <c r="P27" i="20"/>
  <c r="P28" i="20" s="1"/>
  <c r="L27" i="20"/>
  <c r="L28" i="20" s="1"/>
  <c r="E27" i="20"/>
  <c r="E28" i="20" s="1"/>
  <c r="C11" i="20"/>
  <c r="K33" i="19"/>
  <c r="K14" i="20" s="1"/>
  <c r="K17" i="20" s="1"/>
  <c r="Y20" i="20"/>
  <c r="Y28" i="20" s="1"/>
  <c r="AF44" i="19"/>
  <c r="L44" i="19"/>
  <c r="H44" i="19"/>
  <c r="S33" i="19"/>
  <c r="S14" i="20" s="1"/>
  <c r="S17" i="20" s="1"/>
  <c r="G33" i="19"/>
  <c r="G14" i="20" s="1"/>
  <c r="G17" i="20" s="1"/>
  <c r="F22" i="20"/>
  <c r="F27" i="20" s="1"/>
  <c r="F28" i="20" s="1"/>
  <c r="AE44" i="19"/>
  <c r="AA44" i="19"/>
  <c r="S44" i="19"/>
  <c r="O44" i="19"/>
  <c r="K44" i="19"/>
  <c r="G44" i="19"/>
  <c r="V15" i="20"/>
  <c r="F33" i="19"/>
  <c r="F14" i="20" s="1"/>
  <c r="F17" i="20" s="1"/>
  <c r="V30" i="19"/>
  <c r="V13" i="20" s="1"/>
  <c r="E24" i="19"/>
  <c r="AG22" i="20"/>
  <c r="Y62" i="21"/>
  <c r="N22" i="20"/>
  <c r="N27" i="20" s="1"/>
  <c r="U39" i="19"/>
  <c r="U22" i="20" s="1"/>
  <c r="T22" i="19"/>
  <c r="T20" i="20" s="1"/>
  <c r="U15" i="20"/>
  <c r="L24" i="19"/>
  <c r="W15" i="20"/>
  <c r="R33" i="19"/>
  <c r="R14" i="20" s="1"/>
  <c r="R17" i="20" s="1"/>
  <c r="J33" i="19"/>
  <c r="J38" i="19" s="1"/>
  <c r="AG38" i="19"/>
  <c r="T17" i="19"/>
  <c r="T15" i="20"/>
  <c r="V23" i="19"/>
  <c r="C22" i="20"/>
  <c r="C27" i="20" s="1"/>
  <c r="C28" i="20" s="1"/>
  <c r="AG24" i="19"/>
  <c r="T30" i="19"/>
  <c r="T13" i="20" s="1"/>
  <c r="T33" i="19"/>
  <c r="T14" i="20" s="1"/>
  <c r="V39" i="19"/>
  <c r="V44" i="19" s="1"/>
  <c r="V45" i="19" s="1"/>
  <c r="V31" i="20" s="1"/>
  <c r="N28" i="20"/>
  <c r="Q33" i="19"/>
  <c r="Q38" i="19" s="1"/>
  <c r="M33" i="19"/>
  <c r="M38" i="19" s="1"/>
  <c r="I33" i="19"/>
  <c r="I14" i="20" s="1"/>
  <c r="I17" i="20" s="1"/>
  <c r="E33" i="19"/>
  <c r="E38" i="19" s="1"/>
  <c r="E46" i="19" s="1"/>
  <c r="Z33" i="19"/>
  <c r="Z38" i="19" s="1"/>
  <c r="Z46" i="19" s="1"/>
  <c r="D24" i="19"/>
  <c r="C33" i="19"/>
  <c r="C38" i="19" s="1"/>
  <c r="C46" i="19" s="1"/>
  <c r="P33" i="19"/>
  <c r="P14" i="20" s="1"/>
  <c r="P17" i="20" s="1"/>
  <c r="L33" i="19"/>
  <c r="L14" i="20" s="1"/>
  <c r="L17" i="20" s="1"/>
  <c r="H33" i="19"/>
  <c r="H38" i="19" s="1"/>
  <c r="D33" i="19"/>
  <c r="D38" i="19" s="1"/>
  <c r="D46" i="19" s="1"/>
  <c r="AD33" i="19"/>
  <c r="Y33" i="19"/>
  <c r="Y14" i="20" s="1"/>
  <c r="Y17" i="20" s="1"/>
  <c r="AB24" i="19"/>
  <c r="Q24" i="19"/>
  <c r="I24" i="19"/>
  <c r="I22" i="20"/>
  <c r="AB22" i="20"/>
  <c r="X22" i="20"/>
  <c r="X27" i="20" s="1"/>
  <c r="AF38" i="19"/>
  <c r="AF22" i="20"/>
  <c r="R24" i="19"/>
  <c r="J24" i="19"/>
  <c r="P24" i="19"/>
  <c r="H24" i="19"/>
  <c r="N38" i="19"/>
  <c r="N46" i="19" s="1"/>
  <c r="M22" i="20"/>
  <c r="H22" i="20"/>
  <c r="AA22" i="20"/>
  <c r="X33" i="19"/>
  <c r="X38" i="19" s="1"/>
  <c r="X46" i="19" s="1"/>
  <c r="AB62" i="21"/>
  <c r="M24" i="19"/>
  <c r="Q22" i="20"/>
  <c r="Z22" i="20"/>
  <c r="AC38" i="19"/>
  <c r="AE33" i="19"/>
  <c r="AE14" i="20" s="1"/>
  <c r="AE17" i="20" s="1"/>
  <c r="N24" i="19"/>
  <c r="F24" i="19"/>
  <c r="S24" i="19"/>
  <c r="G24" i="19"/>
  <c r="AC24" i="19"/>
  <c r="AF24" i="19"/>
  <c r="O24" i="19"/>
  <c r="K24" i="19"/>
  <c r="W39" i="19"/>
  <c r="T24" i="20"/>
  <c r="U23" i="20"/>
  <c r="U25" i="20"/>
  <c r="V25" i="20"/>
  <c r="V23" i="20"/>
  <c r="W24" i="20"/>
  <c r="T25" i="20"/>
  <c r="T23" i="20"/>
  <c r="R22" i="21"/>
  <c r="R33" i="21" s="1"/>
  <c r="R76" i="21" s="1"/>
  <c r="Z22" i="21"/>
  <c r="Z33" i="21" s="1"/>
  <c r="Z76" i="21" s="1"/>
  <c r="AA22" i="21"/>
  <c r="AA33" i="21" s="1"/>
  <c r="AA76" i="21" s="1"/>
  <c r="AF11" i="20"/>
  <c r="U10" i="20"/>
  <c r="N14" i="20"/>
  <c r="N17" i="20" s="1"/>
  <c r="J28" i="20"/>
  <c r="AD24" i="19"/>
  <c r="Z24" i="19"/>
  <c r="S38" i="19"/>
  <c r="AA38" i="19"/>
  <c r="U8" i="20"/>
  <c r="P11" i="20"/>
  <c r="H11" i="20"/>
  <c r="W26" i="20"/>
  <c r="AD11" i="20"/>
  <c r="Z11" i="20"/>
  <c r="X20" i="20"/>
  <c r="AB33" i="19"/>
  <c r="AG14" i="20"/>
  <c r="AG17" i="20" s="1"/>
  <c r="AG54" i="21"/>
  <c r="AC54" i="21"/>
  <c r="Y54" i="21"/>
  <c r="C24" i="19"/>
  <c r="S11" i="20"/>
  <c r="AF14" i="20"/>
  <c r="AF17" i="20" s="1"/>
  <c r="AF54" i="21"/>
  <c r="AA24" i="19"/>
  <c r="W30" i="19"/>
  <c r="W13" i="20" s="1"/>
  <c r="AE24" i="19"/>
  <c r="AA54" i="21"/>
  <c r="AE22" i="20"/>
  <c r="S22" i="20"/>
  <c r="O22" i="20"/>
  <c r="O27" i="20" s="1"/>
  <c r="K22" i="20"/>
  <c r="G22" i="20"/>
  <c r="W9" i="20"/>
  <c r="W7" i="20"/>
  <c r="U9" i="20"/>
  <c r="U7" i="20"/>
  <c r="L11" i="20"/>
  <c r="D11" i="20"/>
  <c r="W16" i="20"/>
  <c r="U26" i="20"/>
  <c r="U17" i="19"/>
  <c r="E11" i="20"/>
  <c r="W17" i="19"/>
  <c r="W10" i="20"/>
  <c r="M11" i="20"/>
  <c r="W8" i="20"/>
  <c r="K11" i="20"/>
  <c r="U16" i="20"/>
  <c r="O28" i="20"/>
  <c r="V10" i="20"/>
  <c r="V9" i="20"/>
  <c r="V8" i="20"/>
  <c r="V17" i="19"/>
  <c r="V7" i="20"/>
  <c r="U22" i="19"/>
  <c r="U20" i="20" s="1"/>
  <c r="U30" i="19"/>
  <c r="U13" i="20" s="1"/>
  <c r="V16" i="20"/>
  <c r="V26" i="20"/>
  <c r="Q11" i="20"/>
  <c r="I11" i="20"/>
  <c r="T10" i="20"/>
  <c r="T9" i="20"/>
  <c r="T8" i="20"/>
  <c r="T7" i="20"/>
  <c r="T16" i="20"/>
  <c r="T22" i="20"/>
  <c r="T26" i="20"/>
  <c r="O11" i="20"/>
  <c r="G11" i="20"/>
  <c r="AB11" i="20"/>
  <c r="AA11" i="20"/>
  <c r="V33" i="19"/>
  <c r="W22" i="19"/>
  <c r="W20" i="20" s="1"/>
  <c r="R11" i="20"/>
  <c r="N11" i="20"/>
  <c r="J11" i="20"/>
  <c r="F11" i="20"/>
  <c r="AC11" i="20"/>
  <c r="Y11" i="20"/>
  <c r="AG11" i="20"/>
  <c r="X11" i="20"/>
  <c r="AE11" i="20"/>
  <c r="M22" i="21"/>
  <c r="M33" i="21" s="1"/>
  <c r="M76" i="21" s="1"/>
  <c r="E22" i="21"/>
  <c r="E33" i="21" s="1"/>
  <c r="E76" i="21" s="1"/>
  <c r="P22" i="21"/>
  <c r="L22" i="21"/>
  <c r="H22" i="21"/>
  <c r="K22" i="21"/>
  <c r="K33" i="21" s="1"/>
  <c r="K76" i="21" s="1"/>
  <c r="N22" i="21"/>
  <c r="N33" i="21" s="1"/>
  <c r="N76" i="21" s="1"/>
  <c r="J22" i="21"/>
  <c r="J33" i="21" s="1"/>
  <c r="J76" i="21" s="1"/>
  <c r="F22" i="21"/>
  <c r="F33" i="21" s="1"/>
  <c r="F76" i="21" s="1"/>
  <c r="G22" i="21"/>
  <c r="G33" i="21" s="1"/>
  <c r="G76" i="21" s="1"/>
  <c r="AG22" i="21"/>
  <c r="AG33" i="21" s="1"/>
  <c r="AG76" i="21" s="1"/>
  <c r="AF22" i="21"/>
  <c r="AF33" i="21" s="1"/>
  <c r="AF76" i="21" s="1"/>
  <c r="AE22" i="21"/>
  <c r="AE33" i="21" s="1"/>
  <c r="AE76" i="21" s="1"/>
  <c r="AD22" i="21"/>
  <c r="AD33" i="21" s="1"/>
  <c r="AD76" i="21" s="1"/>
  <c r="Q22" i="21"/>
  <c r="Q33" i="21" s="1"/>
  <c r="Q76" i="21" s="1"/>
  <c r="Y22" i="21"/>
  <c r="Y33" i="21" s="1"/>
  <c r="Y76" i="21" s="1"/>
  <c r="AC22" i="21"/>
  <c r="AC33" i="21" s="1"/>
  <c r="AC76" i="21" s="1"/>
  <c r="S22" i="21"/>
  <c r="S33" i="21" s="1"/>
  <c r="S76" i="21" s="1"/>
  <c r="X22" i="21"/>
  <c r="X33" i="21" s="1"/>
  <c r="X76" i="21" s="1"/>
  <c r="AB22" i="21"/>
  <c r="AB33" i="21" s="1"/>
  <c r="AB76" i="21" s="1"/>
  <c r="AA17" i="20"/>
  <c r="AC17" i="20"/>
  <c r="O38" i="19"/>
  <c r="O46" i="19" s="1"/>
  <c r="K38" i="19"/>
  <c r="K46" i="19" s="1"/>
  <c r="F38" i="19"/>
  <c r="F46" i="19" s="1"/>
  <c r="O14" i="20"/>
  <c r="O17" i="20" s="1"/>
  <c r="C77" i="21" l="1"/>
  <c r="C79" i="21" s="1"/>
  <c r="C71" i="21"/>
  <c r="AG62" i="21"/>
  <c r="AG69" i="21" s="1"/>
  <c r="AF62" i="21"/>
  <c r="W63" i="21"/>
  <c r="V22" i="20"/>
  <c r="V27" i="20" s="1"/>
  <c r="V28" i="20" s="1"/>
  <c r="J46" i="19"/>
  <c r="AC46" i="19"/>
  <c r="D69" i="21"/>
  <c r="X62" i="21"/>
  <c r="X69" i="21" s="1"/>
  <c r="AA46" i="19"/>
  <c r="G62" i="21"/>
  <c r="E199" i="6"/>
  <c r="C198" i="6"/>
  <c r="E140" i="6"/>
  <c r="C139" i="6"/>
  <c r="J14" i="20"/>
  <c r="J17" i="20" s="1"/>
  <c r="J18" i="20" s="1"/>
  <c r="T14" i="21"/>
  <c r="O22" i="21"/>
  <c r="O33" i="21" s="1"/>
  <c r="O76" i="21" s="1"/>
  <c r="I22" i="21"/>
  <c r="I33" i="21" s="1"/>
  <c r="I76" i="21" s="1"/>
  <c r="P33" i="21"/>
  <c r="W22" i="21"/>
  <c r="D33" i="21"/>
  <c r="T22" i="21"/>
  <c r="H33" i="21"/>
  <c r="L33" i="21"/>
  <c r="G38" i="19"/>
  <c r="G46" i="19" s="1"/>
  <c r="AG46" i="19"/>
  <c r="I38" i="19"/>
  <c r="I46" i="19" s="1"/>
  <c r="T23" i="19"/>
  <c r="V24" i="19"/>
  <c r="V30" i="20"/>
  <c r="T62" i="21"/>
  <c r="D52" i="21"/>
  <c r="T52" i="21" s="1"/>
  <c r="T46" i="21"/>
  <c r="W54" i="21"/>
  <c r="W62" i="21"/>
  <c r="L62" i="21"/>
  <c r="V62" i="21" s="1"/>
  <c r="V63" i="21"/>
  <c r="H52" i="21"/>
  <c r="U52" i="21" s="1"/>
  <c r="U46" i="21"/>
  <c r="T54" i="21"/>
  <c r="P52" i="21"/>
  <c r="W46" i="21"/>
  <c r="V54" i="21"/>
  <c r="U63" i="21"/>
  <c r="J62" i="21"/>
  <c r="U62" i="21" s="1"/>
  <c r="L52" i="21"/>
  <c r="V52" i="21" s="1"/>
  <c r="V46" i="21"/>
  <c r="U54" i="21"/>
  <c r="H27" i="20"/>
  <c r="H28" i="20" s="1"/>
  <c r="I27" i="20"/>
  <c r="I28" i="20" s="1"/>
  <c r="Z27" i="20"/>
  <c r="Z28" i="20" s="1"/>
  <c r="M27" i="20"/>
  <c r="M28" i="20" s="1"/>
  <c r="K27" i="20"/>
  <c r="K28" i="20" s="1"/>
  <c r="U27" i="20"/>
  <c r="U28" i="20" s="1"/>
  <c r="S27" i="20"/>
  <c r="S28" i="20" s="1"/>
  <c r="Q27" i="20"/>
  <c r="Q28" i="20" s="1"/>
  <c r="AF27" i="20"/>
  <c r="AF28" i="20" s="1"/>
  <c r="T27" i="20"/>
  <c r="T28" i="20" s="1"/>
  <c r="G27" i="20"/>
  <c r="G28" i="20" s="1"/>
  <c r="AE27" i="20"/>
  <c r="AE28" i="20" s="1"/>
  <c r="AA27" i="20"/>
  <c r="AA28" i="20" s="1"/>
  <c r="AB27" i="20"/>
  <c r="AB28" i="20" s="1"/>
  <c r="AG27" i="20"/>
  <c r="AG28" i="20" s="1"/>
  <c r="C14" i="20"/>
  <c r="C17" i="20" s="1"/>
  <c r="C18" i="20" s="1"/>
  <c r="R69" i="21"/>
  <c r="D14" i="20"/>
  <c r="D17" i="20" s="1"/>
  <c r="D18" i="20" s="1"/>
  <c r="H46" i="19"/>
  <c r="U44" i="19"/>
  <c r="U45" i="19" s="1"/>
  <c r="U31" i="20" s="1"/>
  <c r="AA69" i="21"/>
  <c r="W22" i="20"/>
  <c r="W27" i="20" s="1"/>
  <c r="W28" i="20" s="1"/>
  <c r="W44" i="19"/>
  <c r="W45" i="19" s="1"/>
  <c r="W31" i="20" s="1"/>
  <c r="E14" i="20"/>
  <c r="E17" i="20" s="1"/>
  <c r="E18" i="20" s="1"/>
  <c r="S46" i="19"/>
  <c r="P38" i="19"/>
  <c r="P46" i="19" s="1"/>
  <c r="V38" i="19"/>
  <c r="V46" i="19" s="1"/>
  <c r="Q46" i="19"/>
  <c r="AE38" i="19"/>
  <c r="AF46" i="19"/>
  <c r="L38" i="19"/>
  <c r="L46" i="19" s="1"/>
  <c r="X28" i="20"/>
  <c r="P18" i="20"/>
  <c r="T17" i="20"/>
  <c r="R38" i="19"/>
  <c r="R46" i="19" s="1"/>
  <c r="AC69" i="21"/>
  <c r="Z14" i="20"/>
  <c r="Z17" i="20" s="1"/>
  <c r="Z18" i="20" s="1"/>
  <c r="M46" i="19"/>
  <c r="T38" i="19"/>
  <c r="T46" i="19" s="1"/>
  <c r="U23" i="19"/>
  <c r="W23" i="19"/>
  <c r="Y38" i="19"/>
  <c r="Y46" i="19" s="1"/>
  <c r="AD38" i="19"/>
  <c r="AD46" i="19" s="1"/>
  <c r="AD14" i="20"/>
  <c r="AD17" i="20" s="1"/>
  <c r="AD18" i="20" s="1"/>
  <c r="M14" i="20"/>
  <c r="M17" i="20" s="1"/>
  <c r="M18" i="20" s="1"/>
  <c r="H14" i="20"/>
  <c r="H17" i="20" s="1"/>
  <c r="H18" i="20" s="1"/>
  <c r="Q14" i="20"/>
  <c r="Q17" i="20" s="1"/>
  <c r="Q18" i="20" s="1"/>
  <c r="K18" i="20"/>
  <c r="X14" i="20"/>
  <c r="X17" i="20" s="1"/>
  <c r="X18" i="20" s="1"/>
  <c r="AG18" i="20"/>
  <c r="AF18" i="20"/>
  <c r="AA18" i="20"/>
  <c r="P69" i="21"/>
  <c r="L18" i="20"/>
  <c r="V14" i="20"/>
  <c r="V17" i="20" s="1"/>
  <c r="Y69" i="21"/>
  <c r="AD69" i="21"/>
  <c r="R18" i="20"/>
  <c r="G18" i="20"/>
  <c r="AF69" i="21"/>
  <c r="AB69" i="21"/>
  <c r="Z69" i="21"/>
  <c r="S69" i="21"/>
  <c r="E69" i="21"/>
  <c r="E70" i="21" s="1"/>
  <c r="I69" i="21"/>
  <c r="I70" i="21" s="1"/>
  <c r="N69" i="21"/>
  <c r="N70" i="21" s="1"/>
  <c r="H69" i="21"/>
  <c r="M69" i="21"/>
  <c r="M70" i="21" s="1"/>
  <c r="M77" i="21" s="1"/>
  <c r="M79" i="21" s="1"/>
  <c r="G69" i="21"/>
  <c r="G70" i="21" s="1"/>
  <c r="AE69" i="21"/>
  <c r="Q69" i="21"/>
  <c r="F69" i="21"/>
  <c r="F70" i="21" s="1"/>
  <c r="F77" i="21" s="1"/>
  <c r="F79" i="21" s="1"/>
  <c r="K69" i="21"/>
  <c r="K70" i="21" s="1"/>
  <c r="O69" i="21"/>
  <c r="O70" i="21" s="1"/>
  <c r="O77" i="21" s="1"/>
  <c r="AC18" i="20"/>
  <c r="I18" i="20"/>
  <c r="I29" i="20" s="1"/>
  <c r="I32" i="20" s="1"/>
  <c r="W11" i="20"/>
  <c r="S18" i="20"/>
  <c r="F18" i="20"/>
  <c r="V11" i="20"/>
  <c r="U11" i="20"/>
  <c r="AE46" i="19"/>
  <c r="AB38" i="19"/>
  <c r="AB46" i="19" s="1"/>
  <c r="AB14" i="20"/>
  <c r="AB17" i="20" s="1"/>
  <c r="AB18" i="20" s="1"/>
  <c r="AB29" i="20" s="1"/>
  <c r="AB32" i="20" s="1"/>
  <c r="O18" i="20"/>
  <c r="N18" i="20"/>
  <c r="Y18" i="20"/>
  <c r="AE18" i="20"/>
  <c r="W33" i="19"/>
  <c r="T11" i="20"/>
  <c r="U33" i="19"/>
  <c r="AD52" i="21"/>
  <c r="AA52" i="21"/>
  <c r="Y52" i="21"/>
  <c r="Z52" i="21"/>
  <c r="R52" i="21"/>
  <c r="AE52" i="21"/>
  <c r="AC52" i="21"/>
  <c r="AG52" i="21"/>
  <c r="AB52" i="21"/>
  <c r="S52" i="21"/>
  <c r="Q52" i="21"/>
  <c r="X52" i="21"/>
  <c r="AF52" i="21"/>
  <c r="I71" i="10"/>
  <c r="I91" i="10" s="1"/>
  <c r="I89" i="10"/>
  <c r="H71" i="10"/>
  <c r="H91" i="10" s="1"/>
  <c r="H89" i="10"/>
  <c r="F71" i="10"/>
  <c r="F91" i="10" s="1"/>
  <c r="F89" i="10"/>
  <c r="G71" i="10"/>
  <c r="G91" i="10" s="1"/>
  <c r="G89" i="10"/>
  <c r="AE29" i="20" l="1"/>
  <c r="AE32" i="20" s="1"/>
  <c r="J69" i="21"/>
  <c r="J70" i="21" s="1"/>
  <c r="H29" i="20"/>
  <c r="H32" i="20" s="1"/>
  <c r="H34" i="20" s="1"/>
  <c r="E141" i="6"/>
  <c r="C141" i="6" s="1"/>
  <c r="C140" i="6"/>
  <c r="E200" i="6"/>
  <c r="C200" i="6" s="1"/>
  <c r="C199" i="6"/>
  <c r="C80" i="15"/>
  <c r="C84" i="15"/>
  <c r="U22" i="21"/>
  <c r="O79" i="21"/>
  <c r="V22" i="21"/>
  <c r="D76" i="21"/>
  <c r="T76" i="21" s="1"/>
  <c r="T33" i="21"/>
  <c r="H76" i="21"/>
  <c r="U76" i="21" s="1"/>
  <c r="U33" i="21"/>
  <c r="P76" i="21"/>
  <c r="W76" i="21" s="1"/>
  <c r="W33" i="21"/>
  <c r="L76" i="21"/>
  <c r="V76" i="21" s="1"/>
  <c r="V33" i="21"/>
  <c r="AA29" i="20"/>
  <c r="AA32" i="20" s="1"/>
  <c r="T24" i="19"/>
  <c r="T30" i="20"/>
  <c r="W24" i="19"/>
  <c r="W30" i="20"/>
  <c r="Q29" i="20"/>
  <c r="Q32" i="20" s="1"/>
  <c r="Q34" i="20" s="1"/>
  <c r="U24" i="19"/>
  <c r="U30" i="20"/>
  <c r="L69" i="21"/>
  <c r="L70" i="21" s="1"/>
  <c r="V70" i="21" s="1"/>
  <c r="C81" i="21"/>
  <c r="D80" i="21" s="1"/>
  <c r="D70" i="21"/>
  <c r="T70" i="21" s="1"/>
  <c r="T69" i="21"/>
  <c r="W52" i="21"/>
  <c r="S29" i="20"/>
  <c r="S32" i="20" s="1"/>
  <c r="S34" i="20" s="1"/>
  <c r="H70" i="21"/>
  <c r="U70" i="21" s="1"/>
  <c r="U69" i="21"/>
  <c r="W36" i="21"/>
  <c r="W69" i="21"/>
  <c r="X29" i="20"/>
  <c r="X32" i="20" s="1"/>
  <c r="X34" i="20" s="1"/>
  <c r="J29" i="20"/>
  <c r="J32" i="20" s="1"/>
  <c r="J34" i="20" s="1"/>
  <c r="O29" i="20"/>
  <c r="O32" i="20" s="1"/>
  <c r="O34" i="20" s="1"/>
  <c r="E29" i="20"/>
  <c r="E32" i="20" s="1"/>
  <c r="E34" i="20" s="1"/>
  <c r="Y29" i="20"/>
  <c r="Y32" i="20" s="1"/>
  <c r="Y34" i="20" s="1"/>
  <c r="N29" i="20"/>
  <c r="N32" i="20" s="1"/>
  <c r="N34" i="20" s="1"/>
  <c r="F29" i="20"/>
  <c r="F32" i="20" s="1"/>
  <c r="F34" i="20" s="1"/>
  <c r="AC29" i="20"/>
  <c r="AC32" i="20" s="1"/>
  <c r="AC34" i="20" s="1"/>
  <c r="G29" i="20"/>
  <c r="G32" i="20" s="1"/>
  <c r="G34" i="20" s="1"/>
  <c r="AF29" i="20"/>
  <c r="AF32" i="20" s="1"/>
  <c r="K29" i="20"/>
  <c r="K32" i="20" s="1"/>
  <c r="K34" i="20" s="1"/>
  <c r="M29" i="20"/>
  <c r="M32" i="20" s="1"/>
  <c r="M34" i="20" s="1"/>
  <c r="R29" i="20"/>
  <c r="R32" i="20" s="1"/>
  <c r="R34" i="20" s="1"/>
  <c r="L29" i="20"/>
  <c r="L32" i="20" s="1"/>
  <c r="L34" i="20" s="1"/>
  <c r="AG29" i="20"/>
  <c r="AG32" i="20" s="1"/>
  <c r="AG34" i="20" s="1"/>
  <c r="AD29" i="20"/>
  <c r="AD32" i="20" s="1"/>
  <c r="AD34" i="20" s="1"/>
  <c r="Z29" i="20"/>
  <c r="Z32" i="20" s="1"/>
  <c r="Z34" i="20" s="1"/>
  <c r="P29" i="20"/>
  <c r="P32" i="20" s="1"/>
  <c r="P34" i="20" s="1"/>
  <c r="D29" i="20"/>
  <c r="D32" i="20" s="1"/>
  <c r="D34" i="20" s="1"/>
  <c r="C29" i="20"/>
  <c r="C32" i="20" s="1"/>
  <c r="C34" i="20" s="1"/>
  <c r="I34" i="20"/>
  <c r="AB34" i="20"/>
  <c r="AA34" i="20"/>
  <c r="AE34" i="20"/>
  <c r="AF34" i="20"/>
  <c r="T18" i="20"/>
  <c r="I77" i="21"/>
  <c r="I79" i="21" s="1"/>
  <c r="I71" i="21"/>
  <c r="G77" i="21"/>
  <c r="G79" i="21" s="1"/>
  <c r="G71" i="21"/>
  <c r="J77" i="21"/>
  <c r="J79" i="21" s="1"/>
  <c r="J71" i="21"/>
  <c r="K77" i="21"/>
  <c r="K79" i="21" s="1"/>
  <c r="K71" i="21"/>
  <c r="N77" i="21"/>
  <c r="N79" i="21" s="1"/>
  <c r="N71" i="21"/>
  <c r="E77" i="21"/>
  <c r="E79" i="21" s="1"/>
  <c r="E71" i="21"/>
  <c r="F71" i="21"/>
  <c r="M71" i="21"/>
  <c r="O71" i="21"/>
  <c r="V18" i="20"/>
  <c r="AE70" i="21"/>
  <c r="Y70" i="21"/>
  <c r="U38" i="19"/>
  <c r="U46" i="19" s="1"/>
  <c r="U14" i="20"/>
  <c r="U17" i="20" s="1"/>
  <c r="U18" i="20" s="1"/>
  <c r="W38" i="19"/>
  <c r="W46" i="19" s="1"/>
  <c r="W14" i="20"/>
  <c r="W17" i="20" s="1"/>
  <c r="W18" i="20" s="1"/>
  <c r="AB70" i="21"/>
  <c r="Z70" i="21"/>
  <c r="X70" i="21"/>
  <c r="S70" i="21"/>
  <c r="AD70" i="21"/>
  <c r="AG70" i="21"/>
  <c r="Q70" i="21"/>
  <c r="AA70" i="21"/>
  <c r="AF70" i="21"/>
  <c r="R70" i="21"/>
  <c r="P70" i="21"/>
  <c r="AC70" i="21"/>
  <c r="C72" i="10" l="1"/>
  <c r="C90" i="10"/>
  <c r="C82" i="15"/>
  <c r="C94" i="10"/>
  <c r="D71" i="21"/>
  <c r="T71" i="21" s="1"/>
  <c r="H77" i="21"/>
  <c r="C79" i="15"/>
  <c r="C89" i="10" s="1"/>
  <c r="C70" i="10"/>
  <c r="V69" i="21"/>
  <c r="H71" i="21"/>
  <c r="U71" i="21" s="1"/>
  <c r="L77" i="21"/>
  <c r="L79" i="21" s="1"/>
  <c r="V79" i="21" s="1"/>
  <c r="W70" i="21"/>
  <c r="D77" i="21"/>
  <c r="H79" i="21"/>
  <c r="U79" i="21" s="1"/>
  <c r="U77" i="21"/>
  <c r="L71" i="21"/>
  <c r="V71" i="21" s="1"/>
  <c r="V29" i="20"/>
  <c r="V32" i="20" s="1"/>
  <c r="V34" i="20" s="1"/>
  <c r="W29" i="20"/>
  <c r="W32" i="20" s="1"/>
  <c r="W34" i="20" s="1"/>
  <c r="T29" i="20"/>
  <c r="T32" i="20" s="1"/>
  <c r="T34" i="20" s="1"/>
  <c r="U29" i="20"/>
  <c r="U32" i="20" s="1"/>
  <c r="U34" i="20" s="1"/>
  <c r="P71" i="21"/>
  <c r="P77" i="21"/>
  <c r="Q71" i="21"/>
  <c r="Q77" i="21"/>
  <c r="Q79" i="21" s="1"/>
  <c r="X71" i="21"/>
  <c r="X77" i="21"/>
  <c r="X79" i="21" s="1"/>
  <c r="AC71" i="21"/>
  <c r="AC77" i="21"/>
  <c r="AC79" i="21" s="1"/>
  <c r="R71" i="21"/>
  <c r="R77" i="21"/>
  <c r="R79" i="21" s="1"/>
  <c r="AG71" i="21"/>
  <c r="AG77" i="21"/>
  <c r="AG79" i="21" s="1"/>
  <c r="Z71" i="21"/>
  <c r="Z77" i="21"/>
  <c r="Z79" i="21" s="1"/>
  <c r="AE71" i="21"/>
  <c r="AE77" i="21"/>
  <c r="AE79" i="21" s="1"/>
  <c r="AF71" i="21"/>
  <c r="AF77" i="21"/>
  <c r="AF79" i="21" s="1"/>
  <c r="AD71" i="21"/>
  <c r="AD77" i="21"/>
  <c r="AD79" i="21" s="1"/>
  <c r="AB71" i="21"/>
  <c r="AB77" i="21"/>
  <c r="AB79" i="21" s="1"/>
  <c r="AA71" i="21"/>
  <c r="AA77" i="21"/>
  <c r="AA79" i="21" s="1"/>
  <c r="S71" i="21"/>
  <c r="S77" i="21"/>
  <c r="S79" i="21" s="1"/>
  <c r="Y71" i="21"/>
  <c r="Y77" i="21"/>
  <c r="Y79" i="21" s="1"/>
  <c r="C101" i="10" l="1"/>
  <c r="C92" i="10"/>
  <c r="C104" i="10"/>
  <c r="C105" i="10" s="1"/>
  <c r="C85" i="15"/>
  <c r="C100" i="10" s="1"/>
  <c r="C81" i="15"/>
  <c r="V77" i="21"/>
  <c r="P79" i="21"/>
  <c r="W79" i="21" s="1"/>
  <c r="W77" i="21"/>
  <c r="D79" i="21"/>
  <c r="T79" i="21" s="1"/>
  <c r="T77" i="21"/>
  <c r="T80" i="21"/>
  <c r="W71" i="21"/>
  <c r="C95" i="10" l="1"/>
  <c r="C71" i="10"/>
  <c r="C91" i="10"/>
  <c r="T81" i="21"/>
  <c r="D81" i="21"/>
  <c r="E80" i="21" s="1"/>
  <c r="E81" i="21" s="1"/>
  <c r="F80" i="21" s="1"/>
  <c r="F81" i="21" s="1"/>
  <c r="G80" i="21" s="1"/>
  <c r="G81" i="21" s="1"/>
  <c r="H80" i="21" s="1"/>
  <c r="H81" i="21" l="1"/>
  <c r="I80" i="21" s="1"/>
  <c r="I81" i="21" s="1"/>
  <c r="J80" i="21" s="1"/>
  <c r="J81" i="21" s="1"/>
  <c r="K80" i="21" s="1"/>
  <c r="K81" i="21" s="1"/>
  <c r="L80" i="21" s="1"/>
  <c r="U80" i="21"/>
  <c r="U81" i="21" s="1"/>
  <c r="L81" i="21" l="1"/>
  <c r="M80" i="21" s="1"/>
  <c r="M81" i="21" s="1"/>
  <c r="N80" i="21" s="1"/>
  <c r="N81" i="21" s="1"/>
  <c r="O80" i="21" s="1"/>
  <c r="O81" i="21" s="1"/>
  <c r="P80" i="21" s="1"/>
  <c r="V80" i="21"/>
  <c r="V81" i="21" s="1"/>
  <c r="W80" i="21" l="1"/>
  <c r="W81" i="21" s="1"/>
  <c r="P81" i="21"/>
  <c r="Q80" i="21" s="1"/>
  <c r="Q81" i="21" s="1"/>
  <c r="R80" i="21" s="1"/>
  <c r="R81" i="21" s="1"/>
  <c r="S80" i="21" s="1"/>
  <c r="S81" i="21" s="1"/>
  <c r="B8" i="12" l="1"/>
  <c r="C49" i="6" l="1"/>
  <c r="S112" i="10" l="1"/>
  <c r="R15" i="13" s="1"/>
  <c r="R16" i="13" s="1"/>
  <c r="J112" i="10"/>
  <c r="I15" i="13" s="1"/>
  <c r="I16" i="13" s="1"/>
  <c r="K112" i="10"/>
  <c r="J15" i="13" s="1"/>
  <c r="J16" i="13" s="1"/>
  <c r="L112" i="10"/>
  <c r="K15" i="13" s="1"/>
  <c r="K16" i="13" s="1"/>
  <c r="M112" i="10"/>
  <c r="L15" i="13" s="1"/>
  <c r="L16" i="13" s="1"/>
  <c r="N112" i="10"/>
  <c r="M15" i="13" s="1"/>
  <c r="M16" i="13" s="1"/>
  <c r="O112" i="10"/>
  <c r="N15" i="13" s="1"/>
  <c r="N16" i="13" s="1"/>
  <c r="P112" i="10"/>
  <c r="O15" i="13" s="1"/>
  <c r="O16" i="13" s="1"/>
  <c r="Q112" i="10"/>
  <c r="P15" i="13" s="1"/>
  <c r="P16" i="13" s="1"/>
  <c r="R112" i="10"/>
  <c r="Q15" i="13" s="1"/>
  <c r="Q16" i="13" s="1"/>
  <c r="D15" i="13"/>
  <c r="A90" i="10"/>
  <c r="B90" i="10"/>
  <c r="A91" i="10"/>
  <c r="B91" i="10"/>
  <c r="A92" i="10"/>
  <c r="B92" i="10"/>
  <c r="A93" i="10"/>
  <c r="B93" i="10"/>
  <c r="A94" i="10"/>
  <c r="B94" i="10"/>
  <c r="A95" i="10"/>
  <c r="B95" i="10"/>
  <c r="B100" i="10" s="1"/>
  <c r="B89" i="10"/>
  <c r="A89" i="10"/>
  <c r="B70" i="10"/>
  <c r="A11" i="10"/>
  <c r="A10" i="10"/>
  <c r="A9" i="10"/>
  <c r="B9" i="10"/>
  <c r="D70" i="10" l="1"/>
  <c r="C45" i="6"/>
  <c r="G112" i="10"/>
  <c r="F15" i="13" s="1"/>
  <c r="F112" i="10"/>
  <c r="H112" i="10"/>
  <c r="G15" i="13" s="1"/>
  <c r="I112" i="10"/>
  <c r="H15" i="13" s="1"/>
  <c r="D11" i="10"/>
  <c r="O13" i="12" l="1"/>
  <c r="E91" i="10"/>
  <c r="D91" i="10" s="1"/>
  <c r="D89" i="10"/>
  <c r="Q13" i="12"/>
  <c r="P13" i="12"/>
  <c r="E15" i="13"/>
  <c r="C15" i="13" s="1"/>
  <c r="D112" i="10"/>
  <c r="D11" i="13"/>
  <c r="D12" i="13" s="1"/>
  <c r="D94" i="10"/>
  <c r="C12" i="12"/>
  <c r="C13" i="12" s="1"/>
  <c r="C14" i="12" s="1"/>
  <c r="D72" i="10"/>
  <c r="C16" i="12" l="1"/>
  <c r="P14" i="12"/>
  <c r="P15" i="12" s="1"/>
  <c r="N13" i="12"/>
  <c r="N14" i="12" s="1"/>
  <c r="N15" i="12" s="1"/>
  <c r="Q17" i="13"/>
  <c r="C5" i="13"/>
  <c r="O14" i="12"/>
  <c r="O15" i="12" s="1"/>
  <c r="K13" i="13"/>
  <c r="M13" i="12"/>
  <c r="M14" i="12" s="1"/>
  <c r="M15" i="12" s="1"/>
  <c r="Q14" i="12"/>
  <c r="Q15" i="12" s="1"/>
  <c r="D13" i="13"/>
  <c r="M13" i="13"/>
  <c r="L13" i="12"/>
  <c r="L14" i="12" s="1"/>
  <c r="L15" i="12" s="1"/>
  <c r="B6" i="12"/>
  <c r="F12" i="12"/>
  <c r="F16" i="12" s="1"/>
  <c r="G11" i="13"/>
  <c r="G12" i="13" s="1"/>
  <c r="F11" i="13"/>
  <c r="F12" i="13" s="1"/>
  <c r="E12" i="12"/>
  <c r="E16" i="12" s="1"/>
  <c r="H11" i="13"/>
  <c r="H12" i="13" s="1"/>
  <c r="G12" i="12"/>
  <c r="G16" i="12" s="1"/>
  <c r="C15" i="12" l="1"/>
  <c r="Q13" i="13"/>
  <c r="B10" i="12"/>
  <c r="K17" i="13"/>
  <c r="F13" i="13"/>
  <c r="M17" i="13"/>
  <c r="G13" i="13"/>
  <c r="H13" i="13"/>
  <c r="L17" i="13"/>
  <c r="L13" i="13"/>
  <c r="I17" i="13"/>
  <c r="I13" i="13"/>
  <c r="O17" i="13"/>
  <c r="O13" i="13"/>
  <c r="R13" i="13"/>
  <c r="R17" i="13"/>
  <c r="N13" i="13"/>
  <c r="N17" i="13"/>
  <c r="J13" i="13"/>
  <c r="J17" i="13"/>
  <c r="P17" i="13"/>
  <c r="P13" i="13"/>
  <c r="C7" i="13"/>
  <c r="E11" i="13"/>
  <c r="D12" i="12"/>
  <c r="B12" i="12" l="1"/>
  <c r="D16" i="12"/>
  <c r="B16" i="12" s="1"/>
  <c r="D71" i="10"/>
  <c r="C11" i="13"/>
  <c r="C12" i="13" s="1"/>
  <c r="C13" i="13" s="1"/>
  <c r="E12" i="13"/>
  <c r="E13" i="13" s="1"/>
  <c r="B32" i="2" l="1"/>
  <c r="B33" i="2" s="1"/>
  <c r="B9" i="12" l="1"/>
  <c r="K13" i="12" l="1"/>
  <c r="K14" i="12" s="1"/>
  <c r="K15" i="12" s="1"/>
  <c r="G13" i="12"/>
  <c r="G14" i="12" s="1"/>
  <c r="G15" i="12" s="1"/>
  <c r="J13" i="12"/>
  <c r="J14" i="12" s="1"/>
  <c r="J15" i="12" s="1"/>
  <c r="I13" i="12"/>
  <c r="I14" i="12" s="1"/>
  <c r="I15" i="12" s="1"/>
  <c r="H13" i="12"/>
  <c r="H14" i="12" s="1"/>
  <c r="H15" i="12" s="1"/>
  <c r="F13" i="12"/>
  <c r="F14" i="12" s="1"/>
  <c r="F15" i="12" s="1"/>
  <c r="E13" i="12"/>
  <c r="E14" i="12" s="1"/>
  <c r="E15" i="12" s="1"/>
  <c r="D13" i="12" l="1"/>
  <c r="B13" i="12" s="1"/>
  <c r="D14" i="12" l="1"/>
  <c r="B18" i="12" s="1"/>
  <c r="B14" i="12" l="1"/>
  <c r="D15" i="12"/>
  <c r="C63" i="6" l="1"/>
  <c r="B15" i="12"/>
  <c r="B17" i="12"/>
  <c r="B19" i="12" s="1"/>
  <c r="C10" i="2"/>
  <c r="D10" i="2"/>
  <c r="B10" i="2"/>
  <c r="D17" i="12" l="1"/>
  <c r="C56" i="2"/>
  <c r="D56" i="2"/>
  <c r="B56" i="2"/>
  <c r="B57" i="2" l="1"/>
  <c r="B58" i="2"/>
  <c r="D57" i="2"/>
  <c r="D58" i="2"/>
  <c r="C58" i="2"/>
  <c r="C57" i="2"/>
  <c r="B34" i="2"/>
  <c r="C32" i="2"/>
  <c r="C34" i="2" s="1"/>
  <c r="D32" i="2"/>
  <c r="D39" i="3" s="1"/>
  <c r="C30" i="3"/>
  <c r="D28" i="3"/>
  <c r="B10" i="3"/>
  <c r="D41" i="5"/>
  <c r="E41" i="5"/>
  <c r="C41" i="5"/>
  <c r="D30" i="3"/>
  <c r="C31" i="3"/>
  <c r="D31" i="3"/>
  <c r="B31" i="3"/>
  <c r="B30" i="3"/>
  <c r="A4" i="3"/>
  <c r="A22" i="3"/>
  <c r="A23" i="3"/>
  <c r="A27" i="3"/>
  <c r="A28" i="3"/>
  <c r="A29" i="3"/>
  <c r="A32" i="3"/>
  <c r="A34" i="3"/>
  <c r="A35" i="3"/>
  <c r="A36" i="3"/>
  <c r="A37" i="3"/>
  <c r="A38" i="3"/>
  <c r="A39" i="3"/>
  <c r="A40" i="3"/>
  <c r="A41" i="3"/>
  <c r="A42" i="3"/>
  <c r="A43" i="3"/>
  <c r="A44" i="3"/>
  <c r="A45" i="3"/>
  <c r="A46" i="3"/>
  <c r="A47" i="3"/>
  <c r="A48" i="3"/>
  <c r="A49" i="3"/>
  <c r="B48" i="3"/>
  <c r="C31" i="5" s="1"/>
  <c r="C48" i="3"/>
  <c r="D48" i="3"/>
  <c r="B38" i="3"/>
  <c r="C38" i="3"/>
  <c r="D38" i="3"/>
  <c r="B42" i="3"/>
  <c r="C25" i="5" s="1"/>
  <c r="C42" i="3"/>
  <c r="D42" i="3"/>
  <c r="B43" i="3"/>
  <c r="C26" i="5" s="1"/>
  <c r="C43" i="3"/>
  <c r="D43" i="3"/>
  <c r="B35" i="3"/>
  <c r="C21" i="5" s="1"/>
  <c r="C35" i="3"/>
  <c r="D35" i="3"/>
  <c r="B36" i="3"/>
  <c r="C36" i="3"/>
  <c r="D36" i="3"/>
  <c r="B37" i="3"/>
  <c r="C37" i="3"/>
  <c r="D37" i="3"/>
  <c r="C28" i="3"/>
  <c r="C27" i="3"/>
  <c r="D27" i="3"/>
  <c r="C20" i="3"/>
  <c r="D20" i="3"/>
  <c r="B20" i="3"/>
  <c r="C16" i="3"/>
  <c r="D16" i="3"/>
  <c r="B16" i="3"/>
  <c r="C18" i="3"/>
  <c r="D18" i="3"/>
  <c r="C19" i="3"/>
  <c r="D19" i="3"/>
  <c r="B19" i="3"/>
  <c r="B18" i="3"/>
  <c r="C13" i="3"/>
  <c r="D13" i="3"/>
  <c r="C14" i="3"/>
  <c r="D14" i="3"/>
  <c r="C15" i="3"/>
  <c r="D15" i="3"/>
  <c r="B15" i="3"/>
  <c r="B13" i="3"/>
  <c r="B14" i="3"/>
  <c r="C8" i="3"/>
  <c r="D8" i="3"/>
  <c r="C9" i="3"/>
  <c r="D9" i="3"/>
  <c r="C10" i="3"/>
  <c r="D10" i="3"/>
  <c r="B9" i="3"/>
  <c r="B8" i="3"/>
  <c r="C4" i="3"/>
  <c r="C26" i="3" s="1"/>
  <c r="M26" i="3" s="1"/>
  <c r="D4" i="3"/>
  <c r="D26" i="3" s="1"/>
  <c r="N26" i="3" s="1"/>
  <c r="B4" i="3"/>
  <c r="B26" i="3" s="1"/>
  <c r="H26" i="3" s="1"/>
  <c r="C43" i="2"/>
  <c r="D43" i="2"/>
  <c r="B43" i="2"/>
  <c r="C42" i="2"/>
  <c r="D42" i="2"/>
  <c r="B42" i="2"/>
  <c r="I37" i="3" l="1"/>
  <c r="I31" i="3"/>
  <c r="I43" i="3"/>
  <c r="I42" i="3"/>
  <c r="I27" i="3"/>
  <c r="I36" i="3"/>
  <c r="I48" i="3"/>
  <c r="I35" i="3"/>
  <c r="I30" i="3"/>
  <c r="I38" i="3"/>
  <c r="I28" i="3"/>
  <c r="J30" i="3"/>
  <c r="J38" i="3"/>
  <c r="J42" i="3"/>
  <c r="J27" i="3"/>
  <c r="J36" i="3"/>
  <c r="J48" i="3"/>
  <c r="J31" i="3"/>
  <c r="J39" i="3"/>
  <c r="J37" i="3"/>
  <c r="J35" i="3"/>
  <c r="J43" i="3"/>
  <c r="J28" i="3"/>
  <c r="M10" i="3"/>
  <c r="M8" i="3"/>
  <c r="N15" i="3"/>
  <c r="N13" i="3"/>
  <c r="N19" i="3"/>
  <c r="N20" i="3"/>
  <c r="C6" i="5"/>
  <c r="C97" i="5" s="1"/>
  <c r="C104" i="5" s="1"/>
  <c r="C51" i="5"/>
  <c r="C72" i="5" s="1"/>
  <c r="C79" i="5" s="1"/>
  <c r="D6" i="5"/>
  <c r="D97" i="5" s="1"/>
  <c r="D104" i="5" s="1"/>
  <c r="D51" i="5"/>
  <c r="D72" i="5" s="1"/>
  <c r="D79" i="5" s="1"/>
  <c r="E6" i="5"/>
  <c r="E97" i="5" s="1"/>
  <c r="E104" i="5" s="1"/>
  <c r="E51" i="5"/>
  <c r="E72" i="5" s="1"/>
  <c r="E79" i="5" s="1"/>
  <c r="N36" i="3"/>
  <c r="N38" i="3"/>
  <c r="M30" i="3"/>
  <c r="E85" i="5"/>
  <c r="E78" i="5"/>
  <c r="E84" i="5"/>
  <c r="E77" i="5"/>
  <c r="D84" i="5"/>
  <c r="D77" i="5"/>
  <c r="D85" i="5"/>
  <c r="D78" i="5"/>
  <c r="M31" i="3"/>
  <c r="N37" i="3"/>
  <c r="M36" i="3"/>
  <c r="M38" i="3"/>
  <c r="N9" i="3"/>
  <c r="M13" i="3"/>
  <c r="N16" i="3"/>
  <c r="M15" i="3"/>
  <c r="M19" i="3"/>
  <c r="M20" i="3"/>
  <c r="N18" i="3"/>
  <c r="M9" i="3"/>
  <c r="N14" i="3"/>
  <c r="M16" i="3"/>
  <c r="N10" i="3"/>
  <c r="N8" i="3"/>
  <c r="M14" i="3"/>
  <c r="M18" i="3"/>
  <c r="M48" i="3"/>
  <c r="D31" i="5"/>
  <c r="N42" i="3"/>
  <c r="E25" i="5"/>
  <c r="N27" i="3"/>
  <c r="E17" i="5"/>
  <c r="M37" i="3"/>
  <c r="N43" i="3"/>
  <c r="E26" i="5"/>
  <c r="M42" i="3"/>
  <c r="D25" i="5"/>
  <c r="M35" i="3"/>
  <c r="D21" i="5"/>
  <c r="N30" i="3"/>
  <c r="E22" i="5"/>
  <c r="D17" i="5"/>
  <c r="N35" i="3"/>
  <c r="E21" i="5"/>
  <c r="M43" i="3"/>
  <c r="D26" i="5"/>
  <c r="N48" i="3"/>
  <c r="E31" i="5"/>
  <c r="N31" i="3"/>
  <c r="N28" i="3"/>
  <c r="B39" i="3"/>
  <c r="C22" i="5" s="1"/>
  <c r="E93" i="5"/>
  <c r="C33" i="2"/>
  <c r="D93" i="5"/>
  <c r="D91" i="5"/>
  <c r="I26" i="3"/>
  <c r="E92" i="5"/>
  <c r="E91" i="5"/>
  <c r="D92" i="5"/>
  <c r="C39" i="3"/>
  <c r="N39" i="3" s="1"/>
  <c r="D34" i="2"/>
  <c r="D33" i="2"/>
  <c r="B28" i="3"/>
  <c r="C33" i="3"/>
  <c r="I33" i="3" s="1"/>
  <c r="B33" i="3"/>
  <c r="D33" i="3"/>
  <c r="J33" i="3" s="1"/>
  <c r="J26" i="3"/>
  <c r="H4" i="3"/>
  <c r="J4" i="3"/>
  <c r="I4" i="3"/>
  <c r="M4" i="3"/>
  <c r="N4" i="3"/>
  <c r="D17" i="3"/>
  <c r="B12" i="3"/>
  <c r="C100" i="5" s="1"/>
  <c r="B17" i="3"/>
  <c r="D12" i="3"/>
  <c r="E100" i="5" s="1"/>
  <c r="C12" i="3"/>
  <c r="D100" i="5" s="1"/>
  <c r="C17" i="3"/>
  <c r="C16" i="5" l="1"/>
  <c r="I39" i="3"/>
  <c r="M28" i="3"/>
  <c r="E16" i="5"/>
  <c r="D16" i="5"/>
  <c r="N12" i="3"/>
  <c r="M17" i="3"/>
  <c r="M12" i="3"/>
  <c r="N17" i="3"/>
  <c r="M33" i="3"/>
  <c r="N33" i="3"/>
  <c r="M39" i="3"/>
  <c r="D22" i="5"/>
  <c r="C41" i="2" l="1"/>
  <c r="C44" i="3" s="1"/>
  <c r="I44" i="3" s="1"/>
  <c r="D41" i="2"/>
  <c r="D44" i="3" s="1"/>
  <c r="J44" i="3" s="1"/>
  <c r="B41" i="2"/>
  <c r="B44" i="3" s="1"/>
  <c r="C27" i="5" s="1"/>
  <c r="B35" i="2"/>
  <c r="B40" i="3"/>
  <c r="C23" i="5" s="1"/>
  <c r="C35" i="2"/>
  <c r="D35" i="2"/>
  <c r="C24" i="2"/>
  <c r="D24" i="2"/>
  <c r="B24" i="2"/>
  <c r="D40" i="3"/>
  <c r="J40" i="3" s="1"/>
  <c r="C54" i="1"/>
  <c r="D54" i="1"/>
  <c r="B54" i="1"/>
  <c r="C42" i="1"/>
  <c r="D42" i="1"/>
  <c r="C27" i="1"/>
  <c r="D27" i="1"/>
  <c r="B27" i="1"/>
  <c r="C71" i="1"/>
  <c r="D71" i="1"/>
  <c r="B71" i="1"/>
  <c r="C68" i="1"/>
  <c r="D68" i="1"/>
  <c r="B68" i="1"/>
  <c r="C64" i="1"/>
  <c r="D64" i="1"/>
  <c r="B64" i="1"/>
  <c r="C18" i="1"/>
  <c r="C20" i="1" s="1"/>
  <c r="D18" i="1"/>
  <c r="D20" i="1" s="1"/>
  <c r="B18" i="1"/>
  <c r="B20" i="1" s="1"/>
  <c r="B75" i="1" l="1"/>
  <c r="D7" i="3"/>
  <c r="C7" i="3"/>
  <c r="N44" i="3"/>
  <c r="E27" i="5"/>
  <c r="E23" i="5"/>
  <c r="M44" i="3"/>
  <c r="D27" i="5"/>
  <c r="D5" i="3"/>
  <c r="C5" i="3"/>
  <c r="B5" i="3"/>
  <c r="E44" i="5"/>
  <c r="D44" i="5"/>
  <c r="C25" i="2"/>
  <c r="C27" i="2"/>
  <c r="B45" i="2"/>
  <c r="B46" i="3" s="1"/>
  <c r="C29" i="5" s="1"/>
  <c r="B32" i="3"/>
  <c r="C19" i="5" s="1"/>
  <c r="D45" i="2"/>
  <c r="D46" i="3" s="1"/>
  <c r="J46" i="3" s="1"/>
  <c r="D32" i="3"/>
  <c r="J32" i="3" s="1"/>
  <c r="D26" i="2"/>
  <c r="C32" i="3"/>
  <c r="I32" i="3" s="1"/>
  <c r="C45" i="2"/>
  <c r="C46" i="3" s="1"/>
  <c r="I46" i="3" s="1"/>
  <c r="D27" i="2"/>
  <c r="D25" i="2"/>
  <c r="D75" i="1"/>
  <c r="C75" i="1"/>
  <c r="D31" i="1"/>
  <c r="D43" i="1" s="1"/>
  <c r="D44" i="1" s="1"/>
  <c r="C31" i="1"/>
  <c r="C43" i="1" s="1"/>
  <c r="C44" i="1" s="1"/>
  <c r="B31" i="1"/>
  <c r="B7" i="3"/>
  <c r="D6" i="3"/>
  <c r="E43" i="5"/>
  <c r="D29" i="3"/>
  <c r="J29" i="3" s="1"/>
  <c r="D44" i="2"/>
  <c r="C44" i="2"/>
  <c r="C29" i="3"/>
  <c r="I29" i="3" s="1"/>
  <c r="C26" i="2"/>
  <c r="C40" i="3"/>
  <c r="I40" i="3" s="1"/>
  <c r="B43" i="1" l="1"/>
  <c r="B44" i="1" s="1"/>
  <c r="D34" i="3"/>
  <c r="J34" i="3" s="1"/>
  <c r="E42" i="5" s="1"/>
  <c r="C34" i="3"/>
  <c r="I34" i="3" s="1"/>
  <c r="D42" i="5" s="1"/>
  <c r="E83" i="5"/>
  <c r="E76" i="5"/>
  <c r="N7" i="3"/>
  <c r="D83" i="5"/>
  <c r="D76" i="5"/>
  <c r="E99" i="5"/>
  <c r="E98" i="5"/>
  <c r="E82" i="5"/>
  <c r="E75" i="5"/>
  <c r="D81" i="5"/>
  <c r="D74" i="5"/>
  <c r="E81" i="5"/>
  <c r="E74" i="5"/>
  <c r="C6" i="3"/>
  <c r="N6" i="3" s="1"/>
  <c r="D90" i="5"/>
  <c r="M7" i="3"/>
  <c r="D77" i="1"/>
  <c r="D21" i="3" s="1"/>
  <c r="B79" i="1"/>
  <c r="E90" i="5"/>
  <c r="C77" i="1"/>
  <c r="C21" i="3" s="1"/>
  <c r="D8" i="5" s="1"/>
  <c r="D88" i="5"/>
  <c r="M5" i="3"/>
  <c r="E88" i="5"/>
  <c r="N5" i="3"/>
  <c r="E89" i="5"/>
  <c r="M32" i="3"/>
  <c r="D19" i="5"/>
  <c r="M40" i="3"/>
  <c r="D23" i="5"/>
  <c r="E20" i="5"/>
  <c r="N40" i="3"/>
  <c r="N29" i="3"/>
  <c r="E18" i="5"/>
  <c r="N32" i="3"/>
  <c r="E19" i="5"/>
  <c r="D18" i="5"/>
  <c r="M46" i="3"/>
  <c r="D29" i="5"/>
  <c r="N46" i="3"/>
  <c r="E29" i="5"/>
  <c r="B77" i="1"/>
  <c r="B21" i="3" s="1"/>
  <c r="C78" i="1"/>
  <c r="D11" i="3"/>
  <c r="D38" i="2"/>
  <c r="D36" i="2"/>
  <c r="D41" i="3" s="1"/>
  <c r="J41" i="3" s="1"/>
  <c r="D37" i="2"/>
  <c r="D79" i="1"/>
  <c r="C79" i="1"/>
  <c r="D78" i="1"/>
  <c r="E9" i="5"/>
  <c r="B78" i="1"/>
  <c r="D22" i="3"/>
  <c r="J5" i="3" s="1"/>
  <c r="B6" i="3"/>
  <c r="C36" i="2"/>
  <c r="C41" i="3" s="1"/>
  <c r="I41" i="3" s="1"/>
  <c r="D43" i="5"/>
  <c r="C48" i="2"/>
  <c r="C45" i="3"/>
  <c r="I45" i="3" s="1"/>
  <c r="C47" i="2"/>
  <c r="C46" i="2"/>
  <c r="D45" i="3"/>
  <c r="J45" i="3" s="1"/>
  <c r="D47" i="2"/>
  <c r="D48" i="2"/>
  <c r="D46" i="2"/>
  <c r="C38" i="2"/>
  <c r="C37" i="2"/>
  <c r="C11" i="3" l="1"/>
  <c r="D89" i="5"/>
  <c r="D20" i="5"/>
  <c r="N34" i="3"/>
  <c r="C22" i="3"/>
  <c r="I5" i="3" s="1"/>
  <c r="B80" i="1"/>
  <c r="J11" i="3"/>
  <c r="E57" i="5"/>
  <c r="J6" i="3"/>
  <c r="J7" i="3"/>
  <c r="D57" i="5"/>
  <c r="H21" i="3"/>
  <c r="J22" i="3"/>
  <c r="E62" i="5"/>
  <c r="E67" i="5"/>
  <c r="J8" i="3"/>
  <c r="J20" i="3"/>
  <c r="J9" i="3"/>
  <c r="J13" i="3"/>
  <c r="J18" i="3"/>
  <c r="J15" i="3"/>
  <c r="J19" i="3"/>
  <c r="J10" i="3"/>
  <c r="J14" i="3"/>
  <c r="J16" i="3"/>
  <c r="J17" i="3"/>
  <c r="J12" i="3"/>
  <c r="M6" i="3"/>
  <c r="C99" i="5"/>
  <c r="C98" i="5"/>
  <c r="I20" i="3"/>
  <c r="I18" i="3"/>
  <c r="I17" i="3"/>
  <c r="I12" i="3"/>
  <c r="J21" i="3"/>
  <c r="D99" i="5"/>
  <c r="D98" i="5"/>
  <c r="D82" i="5"/>
  <c r="D75" i="5"/>
  <c r="C23" i="3"/>
  <c r="I23" i="3" s="1"/>
  <c r="D106" i="5"/>
  <c r="D23" i="3"/>
  <c r="E106" i="5"/>
  <c r="B23" i="3"/>
  <c r="C106" i="5"/>
  <c r="E105" i="5"/>
  <c r="E107" i="5"/>
  <c r="E109" i="5"/>
  <c r="E80" i="5"/>
  <c r="E73" i="5"/>
  <c r="E108" i="5"/>
  <c r="D80" i="5"/>
  <c r="D73" i="5"/>
  <c r="E8" i="5"/>
  <c r="E12" i="5" s="1"/>
  <c r="N21" i="3"/>
  <c r="D9" i="5"/>
  <c r="D12" i="5" s="1"/>
  <c r="D7" i="5"/>
  <c r="N22" i="3"/>
  <c r="E7" i="5"/>
  <c r="N11" i="3"/>
  <c r="M21" i="3"/>
  <c r="N45" i="3"/>
  <c r="E28" i="5"/>
  <c r="D24" i="5"/>
  <c r="N41" i="3"/>
  <c r="E24" i="5"/>
  <c r="D28" i="5"/>
  <c r="C8" i="5"/>
  <c r="D80" i="1"/>
  <c r="C80" i="1"/>
  <c r="E87" i="5"/>
  <c r="C9" i="5"/>
  <c r="B22" i="3"/>
  <c r="H6" i="3" s="1"/>
  <c r="B11" i="3"/>
  <c r="C50" i="2"/>
  <c r="D52" i="5" s="1"/>
  <c r="C52" i="2"/>
  <c r="C47" i="3"/>
  <c r="I47" i="3" s="1"/>
  <c r="C51" i="2"/>
  <c r="D52" i="2"/>
  <c r="D47" i="3"/>
  <c r="J47" i="3" s="1"/>
  <c r="D50" i="2"/>
  <c r="D51" i="2"/>
  <c r="I6" i="3" l="1"/>
  <c r="I8" i="3"/>
  <c r="I22" i="3"/>
  <c r="I9" i="3"/>
  <c r="D109" i="5"/>
  <c r="I13" i="3"/>
  <c r="I10" i="3"/>
  <c r="I11" i="3"/>
  <c r="D87" i="5"/>
  <c r="I16" i="3"/>
  <c r="D67" i="5"/>
  <c r="I19" i="3"/>
  <c r="I15" i="3"/>
  <c r="D107" i="5"/>
  <c r="D105" i="5"/>
  <c r="H11" i="3"/>
  <c r="D108" i="5"/>
  <c r="I14" i="3"/>
  <c r="D62" i="5"/>
  <c r="E52" i="5"/>
  <c r="I21" i="3"/>
  <c r="I7" i="3"/>
  <c r="E61" i="5"/>
  <c r="E66" i="5"/>
  <c r="H22" i="3"/>
  <c r="H13" i="3"/>
  <c r="H18" i="3"/>
  <c r="H20" i="3"/>
  <c r="H9" i="3"/>
  <c r="H8" i="3"/>
  <c r="H10" i="3"/>
  <c r="H16" i="3"/>
  <c r="H15" i="3"/>
  <c r="H19" i="3"/>
  <c r="H14" i="3"/>
  <c r="H17" i="3"/>
  <c r="H12" i="3"/>
  <c r="H7" i="3"/>
  <c r="H5" i="3"/>
  <c r="H23" i="3"/>
  <c r="D61" i="5"/>
  <c r="D66" i="5"/>
  <c r="N23" i="3"/>
  <c r="J23" i="3"/>
  <c r="C12" i="5"/>
  <c r="D10" i="5"/>
  <c r="D67" i="2"/>
  <c r="D66" i="2"/>
  <c r="C66" i="2"/>
  <c r="C67" i="2"/>
  <c r="M23" i="3"/>
  <c r="C109" i="5"/>
  <c r="C105" i="5"/>
  <c r="C108" i="5"/>
  <c r="C107" i="5"/>
  <c r="C62" i="5"/>
  <c r="C67" i="5"/>
  <c r="M11" i="3"/>
  <c r="E10" i="5"/>
  <c r="C7" i="5"/>
  <c r="M22" i="3"/>
  <c r="N47" i="3"/>
  <c r="E30" i="5"/>
  <c r="D30" i="5"/>
  <c r="D49" i="3"/>
  <c r="J49" i="3" s="1"/>
  <c r="C49" i="3"/>
  <c r="I49" i="3" s="1"/>
  <c r="D56" i="5" s="1"/>
  <c r="D60" i="5" s="1"/>
  <c r="C10" i="5"/>
  <c r="E45" i="5"/>
  <c r="D45" i="5"/>
  <c r="D58" i="5" l="1"/>
  <c r="E56" i="5"/>
  <c r="E60" i="5" s="1"/>
  <c r="E54" i="5"/>
  <c r="E58" i="5"/>
  <c r="D54" i="5"/>
  <c r="D11" i="5"/>
  <c r="E11" i="5"/>
  <c r="D50" i="3"/>
  <c r="N49" i="3"/>
  <c r="E32" i="5"/>
  <c r="D32" i="5"/>
  <c r="C50" i="3"/>
  <c r="I50" i="3" s="1"/>
  <c r="D51" i="3" l="1"/>
  <c r="E34" i="5" s="1"/>
  <c r="J50" i="3"/>
  <c r="C51" i="3"/>
  <c r="E46" i="5"/>
  <c r="D46" i="5"/>
  <c r="D33" i="5"/>
  <c r="N50" i="3"/>
  <c r="E33" i="5"/>
  <c r="D52" i="3" l="1"/>
  <c r="J52" i="3" s="1"/>
  <c r="E47" i="5" s="1"/>
  <c r="N51" i="3"/>
  <c r="I51" i="3"/>
  <c r="D48" i="5" s="1"/>
  <c r="D53" i="5"/>
  <c r="C52" i="3"/>
  <c r="I52" i="3" s="1"/>
  <c r="D47" i="5" s="1"/>
  <c r="D34" i="5"/>
  <c r="J51" i="3"/>
  <c r="E48" i="5" s="1"/>
  <c r="E53" i="5"/>
  <c r="E35" i="5"/>
  <c r="N52" i="3" l="1"/>
  <c r="D35" i="5"/>
  <c r="E65" i="5"/>
  <c r="E63" i="5"/>
  <c r="E68" i="5" s="1"/>
  <c r="D65" i="5"/>
  <c r="D63" i="5"/>
  <c r="D68" i="5" s="1"/>
  <c r="B29" i="3"/>
  <c r="B27" i="3"/>
  <c r="H29" i="3" l="1"/>
  <c r="H32" i="3"/>
  <c r="H36" i="3"/>
  <c r="H40" i="3"/>
  <c r="C43" i="5" s="1"/>
  <c r="H44" i="3"/>
  <c r="C44" i="5" s="1"/>
  <c r="H48" i="3"/>
  <c r="H46" i="3"/>
  <c r="H37" i="3"/>
  <c r="H31" i="3"/>
  <c r="H35" i="3"/>
  <c r="H39" i="3"/>
  <c r="H43" i="3"/>
  <c r="H27" i="3"/>
  <c r="H30" i="3"/>
  <c r="H38" i="3"/>
  <c r="H42" i="3"/>
  <c r="H33" i="3"/>
  <c r="H28" i="3"/>
  <c r="C82" i="5"/>
  <c r="C75" i="5"/>
  <c r="C85" i="5"/>
  <c r="C78" i="5"/>
  <c r="C84" i="5"/>
  <c r="C77" i="5"/>
  <c r="C83" i="5"/>
  <c r="C76" i="5"/>
  <c r="C74" i="5"/>
  <c r="C81" i="5"/>
  <c r="C57" i="5"/>
  <c r="C61" i="5" s="1"/>
  <c r="C73" i="5"/>
  <c r="C80" i="5"/>
  <c r="C17" i="5"/>
  <c r="M27" i="3"/>
  <c r="C18" i="5"/>
  <c r="M29" i="3"/>
  <c r="C88" i="5"/>
  <c r="B26" i="2"/>
  <c r="C89" i="5"/>
  <c r="B25" i="2"/>
  <c r="C93" i="5"/>
  <c r="B27" i="2"/>
  <c r="C90" i="5"/>
  <c r="C87" i="5"/>
  <c r="C91" i="5"/>
  <c r="B44" i="2"/>
  <c r="C92" i="5"/>
  <c r="B36" i="2" l="1"/>
  <c r="B41" i="3" s="1"/>
  <c r="H41" i="3" s="1"/>
  <c r="B34" i="3"/>
  <c r="M41" i="3"/>
  <c r="B37" i="2"/>
  <c r="B38" i="2"/>
  <c r="B45" i="3"/>
  <c r="H45" i="3" s="1"/>
  <c r="B47" i="2"/>
  <c r="B48" i="2"/>
  <c r="B46" i="2"/>
  <c r="C66" i="5"/>
  <c r="C24" i="5" l="1"/>
  <c r="C20" i="5"/>
  <c r="H34" i="3"/>
  <c r="C42" i="5" s="1"/>
  <c r="M34" i="3"/>
  <c r="C28" i="5"/>
  <c r="M45" i="3"/>
  <c r="B50" i="2"/>
  <c r="B52" i="2"/>
  <c r="B51" i="2"/>
  <c r="B47" i="3"/>
  <c r="H47" i="3" s="1"/>
  <c r="C52" i="5" l="1"/>
  <c r="B67" i="2"/>
  <c r="B66" i="2"/>
  <c r="C30" i="5"/>
  <c r="M47" i="3"/>
  <c r="B49" i="3"/>
  <c r="H49" i="3" s="1"/>
  <c r="C45" i="5"/>
  <c r="C56" i="5" l="1"/>
  <c r="C60" i="5" s="1"/>
  <c r="C54" i="5"/>
  <c r="C58" i="5"/>
  <c r="C32" i="5"/>
  <c r="M49" i="3"/>
  <c r="B50" i="3"/>
  <c r="H50" i="3" s="1"/>
  <c r="C46" i="5" l="1"/>
  <c r="C33" i="5"/>
  <c r="M50" i="3"/>
  <c r="B51" i="3"/>
  <c r="H51" i="3" l="1"/>
  <c r="C48" i="5" s="1"/>
  <c r="C53" i="5"/>
  <c r="C34" i="5"/>
  <c r="M51" i="3"/>
  <c r="B52" i="3"/>
  <c r="H52" i="3" l="1"/>
  <c r="C47" i="5" s="1"/>
  <c r="C65" i="5"/>
  <c r="C63" i="5"/>
  <c r="C68" i="5" s="1"/>
  <c r="C35" i="5"/>
  <c r="M52" i="3"/>
  <c r="E92" i="10" l="1"/>
  <c r="E101" i="10" s="1"/>
  <c r="E95" i="10" l="1"/>
  <c r="E100" i="10" s="1"/>
  <c r="E104" i="10" s="1"/>
  <c r="D128" i="6" l="1"/>
  <c r="D188" i="6"/>
  <c r="D129" i="6"/>
  <c r="E109" i="10" l="1"/>
  <c r="E116" i="10" s="1"/>
  <c r="E119" i="10" s="1"/>
  <c r="D187" i="6"/>
  <c r="D189" i="6" s="1"/>
  <c r="D194" i="6" s="1"/>
  <c r="D130" i="6"/>
  <c r="F92" i="10"/>
  <c r="D135" i="6" l="1"/>
  <c r="D201" i="6"/>
  <c r="D14" i="13"/>
  <c r="D16" i="13" s="1"/>
  <c r="E105" i="10"/>
  <c r="F101" i="10"/>
  <c r="E128" i="6" s="1"/>
  <c r="F95" i="10"/>
  <c r="D142" i="6" l="1"/>
  <c r="D202" i="6"/>
  <c r="D17" i="13"/>
  <c r="D18" i="13" s="1"/>
  <c r="F100" i="10"/>
  <c r="E187" i="6"/>
  <c r="E188" i="6" l="1"/>
  <c r="E189" i="6" s="1"/>
  <c r="E129" i="6"/>
  <c r="D143" i="6"/>
  <c r="F109" i="10"/>
  <c r="F116" i="10" s="1"/>
  <c r="F104" i="10"/>
  <c r="G92" i="10"/>
  <c r="E130" i="6" l="1"/>
  <c r="D145" i="6"/>
  <c r="E144" i="6" s="1"/>
  <c r="E194" i="6"/>
  <c r="F119" i="10"/>
  <c r="F105" i="10"/>
  <c r="E14" i="13"/>
  <c r="E16" i="13" s="1"/>
  <c r="G101" i="10"/>
  <c r="F128" i="6" s="1"/>
  <c r="G95" i="10"/>
  <c r="E135" i="6" l="1"/>
  <c r="E201" i="6"/>
  <c r="E17" i="13"/>
  <c r="E18" i="13" s="1"/>
  <c r="F187" i="6"/>
  <c r="G100" i="10"/>
  <c r="F188" i="6" l="1"/>
  <c r="F189" i="6" s="1"/>
  <c r="F129" i="6"/>
  <c r="E142" i="6"/>
  <c r="E202" i="6"/>
  <c r="G104" i="10"/>
  <c r="G109" i="10"/>
  <c r="G116" i="10" s="1"/>
  <c r="H92" i="10"/>
  <c r="E143" i="6" l="1"/>
  <c r="F130" i="6"/>
  <c r="F194" i="6"/>
  <c r="G119" i="10"/>
  <c r="H101" i="10"/>
  <c r="G128" i="6" s="1"/>
  <c r="H95" i="10"/>
  <c r="H100" i="10" s="1"/>
  <c r="G105" i="10"/>
  <c r="F14" i="13"/>
  <c r="F16" i="13" s="1"/>
  <c r="F17" i="13" s="1"/>
  <c r="F18" i="13" s="1"/>
  <c r="G188" i="6" l="1"/>
  <c r="G129" i="6"/>
  <c r="F135" i="6"/>
  <c r="E145" i="6"/>
  <c r="F144" i="6" s="1"/>
  <c r="F201" i="6"/>
  <c r="G187" i="6"/>
  <c r="H104" i="10"/>
  <c r="F142" i="6" l="1"/>
  <c r="G130" i="6"/>
  <c r="G189" i="6"/>
  <c r="F202" i="6"/>
  <c r="H109" i="10"/>
  <c r="H116" i="10" s="1"/>
  <c r="H105" i="10"/>
  <c r="G14" i="13"/>
  <c r="G135" i="6" l="1"/>
  <c r="F143" i="6"/>
  <c r="G194" i="6"/>
  <c r="H119" i="10"/>
  <c r="G16" i="13"/>
  <c r="G17" i="13" s="1"/>
  <c r="G18" i="13" s="1"/>
  <c r="I92" i="10"/>
  <c r="F145" i="6" l="1"/>
  <c r="G144" i="6" s="1"/>
  <c r="G142" i="6"/>
  <c r="G201" i="6"/>
  <c r="I101" i="10"/>
  <c r="H128" i="6" s="1"/>
  <c r="C128" i="6" s="1"/>
  <c r="I95" i="10"/>
  <c r="D95" i="10" s="1"/>
  <c r="D92" i="10"/>
  <c r="G143" i="6" l="1"/>
  <c r="G145" i="6" s="1"/>
  <c r="H144" i="6" s="1"/>
  <c r="G202" i="6"/>
  <c r="H187" i="6"/>
  <c r="D101" i="10"/>
  <c r="I100" i="10"/>
  <c r="H188" i="6" l="1"/>
  <c r="C188" i="6" s="1"/>
  <c r="H129" i="6"/>
  <c r="C187" i="6"/>
  <c r="D100" i="10"/>
  <c r="I104" i="10"/>
  <c r="I109" i="10"/>
  <c r="D103" i="10"/>
  <c r="H189" i="6" l="1"/>
  <c r="H194" i="6" s="1"/>
  <c r="H130" i="6"/>
  <c r="C129" i="6"/>
  <c r="D109" i="10"/>
  <c r="I116" i="10"/>
  <c r="I119" i="10" s="1"/>
  <c r="D104" i="10"/>
  <c r="D105" i="10" s="1"/>
  <c r="H14" i="13"/>
  <c r="I105" i="10"/>
  <c r="C189" i="6" l="1"/>
  <c r="H135" i="6"/>
  <c r="C130" i="6"/>
  <c r="H201" i="6"/>
  <c r="C194" i="6"/>
  <c r="H16" i="13"/>
  <c r="H17" i="13" s="1"/>
  <c r="H18" i="13" s="1"/>
  <c r="C14" i="13"/>
  <c r="C16" i="13" s="1"/>
  <c r="C17" i="13" s="1"/>
  <c r="H142" i="6" l="1"/>
  <c r="C135" i="6"/>
  <c r="H202" i="6"/>
  <c r="C201" i="6"/>
  <c r="I18" i="13"/>
  <c r="J18" i="13" s="1"/>
  <c r="K18" i="13" s="1"/>
  <c r="L18" i="13" s="1"/>
  <c r="M18" i="13" s="1"/>
  <c r="N18" i="13" s="1"/>
  <c r="O18" i="13" s="1"/>
  <c r="P18" i="13" s="1"/>
  <c r="Q18" i="13" s="1"/>
  <c r="R18" i="13" s="1"/>
  <c r="H143" i="6" l="1"/>
  <c r="C142" i="6"/>
  <c r="C202" i="6"/>
  <c r="E20" i="13"/>
  <c r="H145" i="6" l="1"/>
  <c r="I144" i="6" s="1"/>
  <c r="I145" i="6" s="1"/>
  <c r="J144" i="6" s="1"/>
  <c r="J145" i="6" s="1"/>
  <c r="K144" i="6" s="1"/>
  <c r="K145" i="6" s="1"/>
  <c r="L144" i="6" s="1"/>
  <c r="L145" i="6" s="1"/>
  <c r="M144" i="6" s="1"/>
  <c r="M145" i="6" s="1"/>
  <c r="N144" i="6" s="1"/>
  <c r="N145" i="6" s="1"/>
  <c r="O144" i="6" s="1"/>
  <c r="O145" i="6" s="1"/>
  <c r="P144" i="6" s="1"/>
  <c r="P145" i="6" s="1"/>
  <c r="Q144" i="6" s="1"/>
  <c r="Q145" i="6" s="1"/>
  <c r="R144" i="6" s="1"/>
  <c r="R145" i="6" s="1"/>
  <c r="C143" i="6"/>
  <c r="X80" i="21"/>
  <c r="X81" i="21" l="1"/>
  <c r="Y80" i="21" l="1"/>
  <c r="Y81" i="21" l="1"/>
  <c r="Z80" i="21" l="1"/>
  <c r="Z81" i="21" l="1"/>
  <c r="AA80" i="21" l="1"/>
  <c r="AA81" i="21" l="1"/>
  <c r="AB80" i="21" l="1"/>
  <c r="AB81" i="21" l="1"/>
  <c r="AC80" i="21" l="1"/>
  <c r="AC81" i="21" l="1"/>
  <c r="AD80" i="21" l="1"/>
  <c r="AD81" i="21" l="1"/>
  <c r="AE80" i="21" l="1"/>
  <c r="AE81" i="21" l="1"/>
  <c r="AF80" i="21" l="1"/>
  <c r="AF81" i="21" l="1"/>
  <c r="AG80" i="21" l="1"/>
  <c r="AG81" i="21" s="1"/>
</calcChain>
</file>

<file path=xl/comments1.xml><?xml version="1.0" encoding="utf-8"?>
<comments xmlns="http://schemas.openxmlformats.org/spreadsheetml/2006/main">
  <authors>
    <author>Author</author>
  </authors>
  <commentList>
    <comment ref="B28" authorId="0" shapeId="0">
      <text>
        <r>
          <rPr>
            <sz val="8"/>
            <color indexed="81"/>
            <rFont val="Tahoma"/>
            <family val="2"/>
          </rPr>
          <t>cheltuielile de consultanta, publicitate, audit sunt considerate aferente perioadei si se includ in valoarea activelor corporale pentru amortizare</t>
        </r>
      </text>
    </comment>
  </commentList>
</comments>
</file>

<file path=xl/sharedStrings.xml><?xml version="1.0" encoding="utf-8"?>
<sst xmlns="http://schemas.openxmlformats.org/spreadsheetml/2006/main" count="1280" uniqueCount="799">
  <si>
    <t>BILANT</t>
  </si>
  <si>
    <t>N-2</t>
  </si>
  <si>
    <t>N-1</t>
  </si>
  <si>
    <t>N</t>
  </si>
  <si>
    <t>1. Terenuri si constructii</t>
  </si>
  <si>
    <t>2. Instalatii tehnice si masini</t>
  </si>
  <si>
    <t>I.Stocuri:</t>
  </si>
  <si>
    <t>1. Materii prime si materiale consumabile</t>
  </si>
  <si>
    <t>2. Productia in curs de executie</t>
  </si>
  <si>
    <t>3. Produse finite si marfuri</t>
  </si>
  <si>
    <t>4. Avansuri pentru cumparari stocuri</t>
  </si>
  <si>
    <t>Sold Creditor</t>
  </si>
  <si>
    <t>Sold Debitor</t>
  </si>
  <si>
    <t>Repartizarea profitului</t>
  </si>
  <si>
    <t>3. Alte instalatii, utilaje si mobilier</t>
  </si>
  <si>
    <t>4. Avansuri si imobilizari corporale in curs de executie</t>
  </si>
  <si>
    <t>C.Cheltuieli in avans</t>
  </si>
  <si>
    <t>IV.Casa si conturi la banci</t>
  </si>
  <si>
    <t>III.Investitii financiare pe termen scurt</t>
  </si>
  <si>
    <t>II.Creante</t>
  </si>
  <si>
    <t>A.Active imobilizate</t>
  </si>
  <si>
    <t>I.Imobilizari necorporale</t>
  </si>
  <si>
    <t>II.Imobilizari corporale</t>
  </si>
  <si>
    <t>III.Imobilizari financiare</t>
  </si>
  <si>
    <t>B.Active circulante</t>
  </si>
  <si>
    <t>E.Active circulante respectiv datorii curente nete</t>
  </si>
  <si>
    <t>F.Total active minus datorii curente</t>
  </si>
  <si>
    <t>G.Datorii ce trebuie platite intr-o perioada mai mare de un an</t>
  </si>
  <si>
    <t>H.Provizioane pentru riscuri si cheltuieli</t>
  </si>
  <si>
    <t>I.Venituri in avans</t>
  </si>
  <si>
    <t>J.Capital si rezerve</t>
  </si>
  <si>
    <t>Datorii comerciale - furnizori</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</si>
  <si>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</si>
  <si>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</si>
  <si>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</si>
  <si>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</si>
  <si>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</si>
  <si>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</si>
  <si>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</si>
  <si>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</si>
  <si>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1. Împrumuturi din emisiunea de obligatiuni, prezentându-se separat împrumuturile din emisiunea de obligatiuni convertibile</t>
  </si>
  <si>
    <t xml:space="preserve">5. Efecte de comert de platit </t>
  </si>
  <si>
    <t xml:space="preserve">6. Sume datorate entitatilor afiliate </t>
  </si>
  <si>
    <t xml:space="preserve">8. Alte datorii, inclusiv datoriile fiscale si datoriile privind asigurarile sociale </t>
  </si>
  <si>
    <t>II.Prime de capital</t>
  </si>
  <si>
    <t>III.Rezerve din reevaluare</t>
  </si>
  <si>
    <t>V.Rezultatul reportat</t>
  </si>
  <si>
    <t>VI.Rezultatul exercitiului financiar</t>
  </si>
  <si>
    <t>TOTAL ACTIV</t>
  </si>
  <si>
    <t>TOTAL CAPITALURI SI DATORII</t>
  </si>
  <si>
    <t>IV.Rezerve</t>
  </si>
  <si>
    <t>verificare Activ = Capitaluri + Datorii</t>
  </si>
  <si>
    <t>Active imobilizate - total</t>
  </si>
  <si>
    <t>Active circulante - total</t>
  </si>
  <si>
    <t>Stocuri - total</t>
  </si>
  <si>
    <t>Datorii ce trebuie platite intr-o perioada mai mare de un an - total</t>
  </si>
  <si>
    <t>Capitaluri proprii - total</t>
  </si>
  <si>
    <t>Imobilizari corporale - total</t>
  </si>
  <si>
    <t>D.Datorii ce trebuie platite intr-o perioada de pana la un an</t>
  </si>
  <si>
    <t>Datorii ce trebuie platite intr-o perioada de pana la un an - total</t>
  </si>
  <si>
    <t>Patrimoniul public</t>
  </si>
  <si>
    <t>Capitaluri - total</t>
  </si>
  <si>
    <t>CONTUL DE PROFIT SI PIERDERI</t>
  </si>
  <si>
    <t>Cifra de afaceri neta</t>
  </si>
  <si>
    <t>Rezultatul din exploatare</t>
  </si>
  <si>
    <t>Rezultatul din exploatare Profit</t>
  </si>
  <si>
    <t>Rezultatul din exploatare Pierdere</t>
  </si>
  <si>
    <t>Venituri financiare</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</si>
  <si>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</si>
  <si>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</si>
  <si>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</si>
  <si>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</si>
  <si>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</si>
  <si>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</si>
  <si>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</si>
  <si>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</si>
  <si>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</si>
  <si>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</si>
  <si>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</si>
  <si>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</si>
  <si>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</si>
  <si>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</si>
  <si>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</si>
  <si>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</si>
  <si>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</si>
  <si>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Rezultatul net</t>
  </si>
  <si>
    <t>Rezultatul net Profit</t>
  </si>
  <si>
    <t>Rezultatul net Pierdere</t>
  </si>
  <si>
    <t>Cheltuieli cu salariile</t>
  </si>
  <si>
    <t>Alte venituri din exploatare</t>
  </si>
  <si>
    <t>Venituri din exploatare - total</t>
  </si>
  <si>
    <t xml:space="preserve">Cheltuieli cu materiile prime şi materialele consumabile </t>
  </si>
  <si>
    <t>Alte cheltuieli externe (cu energie şi apă)</t>
  </si>
  <si>
    <t xml:space="preserve">Cheltuieli privind mărfurile </t>
  </si>
  <si>
    <t>Cheltuieli cu personalul</t>
  </si>
  <si>
    <t>Ajustări de valoare privind imobilizările corporale şi necorporale</t>
  </si>
  <si>
    <t xml:space="preserve">Ajustări de valoare privind activele circulante </t>
  </si>
  <si>
    <t xml:space="preserve">Alte cheltuieli de exploatare </t>
  </si>
  <si>
    <t xml:space="preserve">Ajustări privind provizioanele </t>
  </si>
  <si>
    <t>Cheltuieli din exploatare - total</t>
  </si>
  <si>
    <t>Ajustări de valoare privind imobilizările financiare şi investiţiile financiare deţinute ca active circulante</t>
  </si>
  <si>
    <t xml:space="preserve">Cheltuieli privind dobânzile </t>
  </si>
  <si>
    <t xml:space="preserve">Alte cheltuieli financiare  </t>
  </si>
  <si>
    <t>Atentie: introduceti date doar in coloanele marcate cu culoarea gri. Restul datelor sunt fie predefinite, fie generate automat.</t>
  </si>
  <si>
    <t>Impozit pe profit</t>
  </si>
  <si>
    <t>Cash si echivalente de cash</t>
  </si>
  <si>
    <t>Creante de incasat</t>
  </si>
  <si>
    <t>Stocuri</t>
  </si>
  <si>
    <t>Active imobilizate</t>
  </si>
  <si>
    <t>Active curente</t>
  </si>
  <si>
    <t>Activ total</t>
  </si>
  <si>
    <t>Datorii curente</t>
  </si>
  <si>
    <t>Alte datorii pe termen scurt</t>
  </si>
  <si>
    <t>Datorii financiare pe termen scurt</t>
  </si>
  <si>
    <t>Datorii pe termen lung</t>
  </si>
  <si>
    <t>Datorii financiare pe termen lung</t>
  </si>
  <si>
    <t>Alte datorii pe termen lung</t>
  </si>
  <si>
    <t>Capital propriu</t>
  </si>
  <si>
    <t>Venituri inregistrate in avans</t>
  </si>
  <si>
    <t>Provizioane</t>
  </si>
  <si>
    <t>EBT</t>
  </si>
  <si>
    <t>EBIT</t>
  </si>
  <si>
    <t>EBITDA</t>
  </si>
  <si>
    <t>Cheltuieli monetare de exploatare</t>
  </si>
  <si>
    <t>Ajustări de valoare privind imobilizările, activele circulante si provizioanele</t>
  </si>
  <si>
    <t>BILANT - structura (% din total activ)</t>
  </si>
  <si>
    <t>BILANT - modificare relativa</t>
  </si>
  <si>
    <t>Cheltuieli inregistrate in avans</t>
  </si>
  <si>
    <t>CONTUL DE PROFIT SI PIERDERI -% in cifra de afaceri</t>
  </si>
  <si>
    <t>CONTUL DE PROFIT SI PIERDERI - modificare relativa</t>
  </si>
  <si>
    <t>Rate de rentabilitate</t>
  </si>
  <si>
    <t>Rate de marja</t>
  </si>
  <si>
    <t>Rezultat exploatare / CA</t>
  </si>
  <si>
    <t>Rezultat financiar / CA</t>
  </si>
  <si>
    <t>Rezultat extraordinar / CA</t>
  </si>
  <si>
    <t>Rezultat brut / CA</t>
  </si>
  <si>
    <t>EBITDA / CA</t>
  </si>
  <si>
    <t>EBIT / CA</t>
  </si>
  <si>
    <t>PN/CA</t>
  </si>
  <si>
    <t>CA/Active</t>
  </si>
  <si>
    <t>Active/CPR</t>
  </si>
  <si>
    <t>(EBIT-impozit)/CA</t>
  </si>
  <si>
    <t>Active/cap investit</t>
  </si>
  <si>
    <t>descompunere ROA</t>
  </si>
  <si>
    <t>descompunerea ROE</t>
  </si>
  <si>
    <t>descompunere Rec</t>
  </si>
  <si>
    <t>Durata de rotatie a activelor totale</t>
  </si>
  <si>
    <t>Durata de rotatie a activelor imobilizate</t>
  </si>
  <si>
    <t>Durata de rotatie a stocurilor</t>
  </si>
  <si>
    <t>Durata de rotatie a creantelor</t>
  </si>
  <si>
    <t>Durata de rotatie a furnizorilor</t>
  </si>
  <si>
    <t>Durata de rotatie a activelor curente</t>
  </si>
  <si>
    <t>Durate de rotatie</t>
  </si>
  <si>
    <t>Viteze de rotatie</t>
  </si>
  <si>
    <t>Viteza de rotatie a activelor totale</t>
  </si>
  <si>
    <t>Viteza de rotatie a activelor imobilizate</t>
  </si>
  <si>
    <t>Viteza de rotatie a activelor curente</t>
  </si>
  <si>
    <t>Viteza de rotatie a stocurilor</t>
  </si>
  <si>
    <t>Viteza de rotatie a creantelor</t>
  </si>
  <si>
    <t>Viteza de rotatie a furnizorilor</t>
  </si>
  <si>
    <t>Indicatori de echilibru financiar</t>
  </si>
  <si>
    <t>CF (cash flow)</t>
  </si>
  <si>
    <t>NFR/FR</t>
  </si>
  <si>
    <t>Rate de lichiditate</t>
  </si>
  <si>
    <t>Coeficient de proportionalitate fata de cifra de afaceri</t>
  </si>
  <si>
    <t>Coeficient al activelor totale</t>
  </si>
  <si>
    <t>Coeficient al activelor imobilizate</t>
  </si>
  <si>
    <t>Coeficient al activelor curente</t>
  </si>
  <si>
    <t>Coeficient al stocurilor</t>
  </si>
  <si>
    <t>Coeficient al creantelor</t>
  </si>
  <si>
    <t>Coeficient al furnizorilor</t>
  </si>
  <si>
    <t>Coeficient al lichiditatilor</t>
  </si>
  <si>
    <t>total</t>
  </si>
  <si>
    <t>Cheltuieli de personal</t>
  </si>
  <si>
    <t>Atentie: introduceti date doar in celulele marcate cu culoarea gri. Restul datelor sunt fie predefinite, fie generate automat.</t>
  </si>
  <si>
    <t>Analiza financiara - istoric (bilant, cont de profit si pierdere)</t>
  </si>
  <si>
    <t>Analiza financiara - indicatori</t>
  </si>
  <si>
    <t>anul</t>
  </si>
  <si>
    <t>Introducerea datelor din bilant</t>
  </si>
  <si>
    <t>Introducerea datelor din contul de profit si pierdere</t>
  </si>
  <si>
    <t>RON</t>
  </si>
  <si>
    <t>Imprumuturi bancare</t>
  </si>
  <si>
    <t>Total resurse</t>
  </si>
  <si>
    <t>ACOPERIRE INVESTITIE</t>
  </si>
  <si>
    <t>Rambursare imprumut bancar</t>
  </si>
  <si>
    <t xml:space="preserve">Dobanzi </t>
  </si>
  <si>
    <t>Rambursare imprumut (incl.dobanzi)</t>
  </si>
  <si>
    <r>
      <rPr>
        <b/>
        <i/>
        <sz val="14"/>
        <rFont val="Wingdings"/>
        <charset val="2"/>
      </rPr>
      <t>þ</t>
    </r>
    <r>
      <rPr>
        <b/>
        <i/>
        <sz val="14"/>
        <rFont val="Times New Roman"/>
        <family val="1"/>
      </rPr>
      <t xml:space="preserve"> Pas 2: utilizarea datelor din situatiile financiare (bilant, cont de profit si pierdere) pentru realizarea analizei financiare</t>
    </r>
  </si>
  <si>
    <t>rata de actualizare</t>
  </si>
  <si>
    <t>perioada</t>
  </si>
  <si>
    <t>TOTAL</t>
  </si>
  <si>
    <t>Incasari totale</t>
  </si>
  <si>
    <t>Plati totale</t>
  </si>
  <si>
    <t>Flux de numerar net</t>
  </si>
  <si>
    <t>Flux de numerar net actualizat</t>
  </si>
  <si>
    <t>Surse de finantare</t>
  </si>
  <si>
    <t>Plati pt rambursare credit (inclusiv dobanda)</t>
  </si>
  <si>
    <t>Construcţii şi instalaţii</t>
  </si>
  <si>
    <t>Dotări</t>
  </si>
  <si>
    <t>Echipamente IT</t>
  </si>
  <si>
    <t>Cheltuieli conexe organizării de şantier</t>
  </si>
  <si>
    <t>RAMBURSARE CREDIT
se va completa cu informatii obtinute de la banca finantatoare</t>
  </si>
  <si>
    <t>Analiza financiara a entitatii pentru ultimele exercitii financiare</t>
  </si>
  <si>
    <t>Solduri intermediare de gestiune</t>
  </si>
  <si>
    <t>Rate de gestiune (rate de rotatie)</t>
  </si>
  <si>
    <t>Rate de solvabilitate si indatorare</t>
  </si>
  <si>
    <t>Formula de calcul</t>
  </si>
  <si>
    <t>FR (Fond de rulment )</t>
  </si>
  <si>
    <t>NFR (necesar de fond de rulment)</t>
  </si>
  <si>
    <t>Active curente cu exceptia trezoreriei - Datorii curente cu exceptia trezoreriei</t>
  </si>
  <si>
    <t>TN (trezoreria neta )</t>
  </si>
  <si>
    <t>CA (Cifra de afaceri neta)</t>
  </si>
  <si>
    <t>Rexpl (Rezultatul din exploatare)</t>
  </si>
  <si>
    <t>Rfin (Rezultatul financiar)</t>
  </si>
  <si>
    <t>Rcrt (Rezultatul curent)</t>
  </si>
  <si>
    <t>Rextr (Rezultatul extraordinar)</t>
  </si>
  <si>
    <t>R brut (Rezultatul brut)</t>
  </si>
  <si>
    <t>RN (Rezultatul net)</t>
  </si>
  <si>
    <t>EBT (Rezultat inainte de impozit)</t>
  </si>
  <si>
    <t>EBIT (Rezultat inainte de dobanzi si impozit)</t>
  </si>
  <si>
    <t>EBITDA (Rezultat inainte de amortizare, dobanzi si impozit)</t>
  </si>
  <si>
    <t>R_Rexp</t>
  </si>
  <si>
    <t>R_Rfin</t>
  </si>
  <si>
    <t>R_Rextr</t>
  </si>
  <si>
    <t>R_Rbrut</t>
  </si>
  <si>
    <t>R_EBITDA</t>
  </si>
  <si>
    <t>R_EBIT</t>
  </si>
  <si>
    <t>ROA (rentabilitatea activelor)</t>
  </si>
  <si>
    <t>R_PN</t>
  </si>
  <si>
    <t>R_RN (sau R_PN)</t>
  </si>
  <si>
    <t>Rezultat net (profit net) / CA</t>
  </si>
  <si>
    <t>viteza de rotatie a activelor</t>
  </si>
  <si>
    <t>ROA = R_PN · viteza de rotatie a activelor</t>
  </si>
  <si>
    <t xml:space="preserve">ROE (rentabilitatea financiara) </t>
  </si>
  <si>
    <t xml:space="preserve">Rec (rentabilitatea capitalului investit) </t>
  </si>
  <si>
    <t>ROE = R_PN · viteza de rotatie a activelor 
· rata de structura aferenta capitalului propriu</t>
  </si>
  <si>
    <t>Rec = R_(EBIT-impozit) · viteza de rotatie a activelor 
· rata de structura aferenta capitalului investit</t>
  </si>
  <si>
    <t>R_(EBIT-impozit)</t>
  </si>
  <si>
    <t>rata de structura aferenta capitalului propriu</t>
  </si>
  <si>
    <t>rata de structura aferenta capitalului investit</t>
  </si>
  <si>
    <t>efect de levier</t>
  </si>
  <si>
    <t>Capital propriu + Datorii termen lung - Imobilizari</t>
  </si>
  <si>
    <t>FR - NFR</t>
  </si>
  <si>
    <t>rata de acoperire a NFR din FR</t>
  </si>
  <si>
    <t>Venituri din exploatare - Cheltuieli de exploatare</t>
  </si>
  <si>
    <t>Venituri financiare - Cheltuieli financiare</t>
  </si>
  <si>
    <t>Rexpl + Rfin</t>
  </si>
  <si>
    <t>Venituri extraordinare - Cheltuieli extraordinare</t>
  </si>
  <si>
    <t>Rcrt + Rextr</t>
  </si>
  <si>
    <t>cota impozit · baza de impozitare</t>
  </si>
  <si>
    <t>R brut - impozit pe profit</t>
  </si>
  <si>
    <t>RN + impozit pe profit</t>
  </si>
  <si>
    <t>EBT + dobanzi</t>
  </si>
  <si>
    <t>EBIT + amortizare</t>
  </si>
  <si>
    <t>PN/Active</t>
  </si>
  <si>
    <t>PN/CPR</t>
  </si>
  <si>
    <t>ROE-Rec</t>
  </si>
  <si>
    <t>(Active totale / CA) · 360</t>
  </si>
  <si>
    <t>(Active imobilizate / CA) · 360</t>
  </si>
  <si>
    <t>(Active curente / CA) · 360</t>
  </si>
  <si>
    <t>(Stocuri / CA) · 360</t>
  </si>
  <si>
    <t>(Creante / CA) · 360</t>
  </si>
  <si>
    <t>(Furnizori / CA) · 360</t>
  </si>
  <si>
    <t>CA / Active totale</t>
  </si>
  <si>
    <t>Active totale / CA</t>
  </si>
  <si>
    <t>CA / Active imobilizate</t>
  </si>
  <si>
    <t>CA / Active curente</t>
  </si>
  <si>
    <t>CA / Stocuri</t>
  </si>
  <si>
    <t>CA / Creante</t>
  </si>
  <si>
    <t>CA / Furnizori</t>
  </si>
  <si>
    <t>Active imobilizate / CA</t>
  </si>
  <si>
    <t>Active curente / CA</t>
  </si>
  <si>
    <t>Stocuri / CA</t>
  </si>
  <si>
    <t>Creante / CA</t>
  </si>
  <si>
    <t>Furnizori / CA</t>
  </si>
  <si>
    <t>Lichiditati / CA</t>
  </si>
  <si>
    <t>active curente / datorii curente</t>
  </si>
  <si>
    <t>(active curente - stocuri) / datorii curente</t>
  </si>
  <si>
    <t xml:space="preserve"> lichiditati / datorii curente</t>
  </si>
  <si>
    <t xml:space="preserve">lichiditatea curenta </t>
  </si>
  <si>
    <t xml:space="preserve">lichiditatea intermediara </t>
  </si>
  <si>
    <t xml:space="preserve">lichiditatea la vedere </t>
  </si>
  <si>
    <t>Grad total de indatorare</t>
  </si>
  <si>
    <t>Grad de indatorare pe termen scurt</t>
  </si>
  <si>
    <t>Grad de indatorare pe termen lung</t>
  </si>
  <si>
    <t>Ponderea capitalului propriu in activ</t>
  </si>
  <si>
    <t>Levier</t>
  </si>
  <si>
    <t>Capital propriu / Activ</t>
  </si>
  <si>
    <t>Datorii pe termen lung / Capital propriu</t>
  </si>
  <si>
    <t>Datorii pe termen lung / Activ</t>
  </si>
  <si>
    <t>Datorii pe termen scurt / Activ</t>
  </si>
  <si>
    <t>Datorii totale / Activ</t>
  </si>
  <si>
    <t xml:space="preserve"> BUGETUL CERERII DE FINANTARE</t>
  </si>
  <si>
    <t>Nr. crt</t>
  </si>
  <si>
    <t>Denumirea capitolelor şi subcapitolelor</t>
  </si>
  <si>
    <t>Cheltuieli eligibile</t>
  </si>
  <si>
    <t>TOTAL ELIGIBIL</t>
  </si>
  <si>
    <t>Cheltuieli neeligibile</t>
  </si>
  <si>
    <t>TOTAL NEELIGIBIL</t>
  </si>
  <si>
    <t>Baza</t>
  </si>
  <si>
    <t>TVA eligibila</t>
  </si>
  <si>
    <t>5=3+4</t>
  </si>
  <si>
    <t>TVA ne-eligibilă</t>
  </si>
  <si>
    <t>9=5 + 8</t>
  </si>
  <si>
    <t>8 = 6+7</t>
  </si>
  <si>
    <t>1.1</t>
  </si>
  <si>
    <t>1.2</t>
  </si>
  <si>
    <t>Amenajarea terenului</t>
  </si>
  <si>
    <t>1.3</t>
  </si>
  <si>
    <t>TOTAL CAPITOL 1</t>
  </si>
  <si>
    <t>CAPITOL 2 Cheltuieli pt asigurarea utilităţilor necesare obiectivului</t>
  </si>
  <si>
    <t>2.1</t>
  </si>
  <si>
    <t>Cheltuieli pentru asigurarea utilitatilor necesare obiectivului</t>
  </si>
  <si>
    <t> TOTAL CAPITOL 2</t>
  </si>
  <si>
    <t>3.1</t>
  </si>
  <si>
    <t>3.2</t>
  </si>
  <si>
    <t>Taxe pentru obtinera de avize, acorduri si autorizatii</t>
  </si>
  <si>
    <t>3.3</t>
  </si>
  <si>
    <t>Proiectare si inginerie</t>
  </si>
  <si>
    <t>Organizarea procedurilor de achizitie</t>
  </si>
  <si>
    <t>3.4</t>
  </si>
  <si>
    <t>3.5</t>
  </si>
  <si>
    <t>3.6</t>
  </si>
  <si>
    <t>3.7</t>
  </si>
  <si>
    <t>3.8</t>
  </si>
  <si>
    <t> TOTAL CAPITOL 3</t>
  </si>
  <si>
    <t>4.1</t>
  </si>
  <si>
    <t>4.2</t>
  </si>
  <si>
    <t>4.3</t>
  </si>
  <si>
    <t>Utilaje, echipamente tehnologice si functionale cu montaj</t>
  </si>
  <si>
    <t>4.4</t>
  </si>
  <si>
    <t>Utilaje fara montaj si echipamente de transport</t>
  </si>
  <si>
    <t>4.5</t>
  </si>
  <si>
    <t>4.6</t>
  </si>
  <si>
    <t>Mobilier</t>
  </si>
  <si>
    <t>4.7</t>
  </si>
  <si>
    <t>4.8</t>
  </si>
  <si>
    <t>Active necorporale</t>
  </si>
  <si>
    <t>TOTAL CAPITOL 4</t>
  </si>
  <si>
    <t>5</t>
  </si>
  <si>
    <t>6</t>
  </si>
  <si>
    <t>7</t>
  </si>
  <si>
    <t>III</t>
  </si>
  <si>
    <t>TOTAL GENERAL</t>
  </si>
  <si>
    <t>NR. CRT.</t>
  </si>
  <si>
    <t>SURSE DE FINANŢARE</t>
  </si>
  <si>
    <t>I</t>
  </si>
  <si>
    <t>Valoarea totală a cererii de finantare, din care :</t>
  </si>
  <si>
    <t>a.</t>
  </si>
  <si>
    <t>Valoarea totala neeligibilă, inclusiv TVA aferent</t>
  </si>
  <si>
    <t>b.</t>
  </si>
  <si>
    <t xml:space="preserve">Valoarea totala eligibilă </t>
  </si>
  <si>
    <t>II</t>
  </si>
  <si>
    <t>Contribuţia proprie, din care :</t>
  </si>
  <si>
    <t xml:space="preserve">Contribuţia solicitantului la cheltuieli eligibile </t>
  </si>
  <si>
    <t>Contribuţia solicitantului la cheltuieli neeligibile, inclusiv TVA aferent*</t>
  </si>
  <si>
    <t>ASISTENŢĂ FINANCIARĂ NERAMBURSABILĂ SOLICITATĂ</t>
  </si>
  <si>
    <t>(RON)</t>
  </si>
  <si>
    <t>an</t>
  </si>
  <si>
    <t xml:space="preserve">total </t>
  </si>
  <si>
    <t>an 1</t>
  </si>
  <si>
    <t>an 2</t>
  </si>
  <si>
    <t>an 3</t>
  </si>
  <si>
    <t>an 4</t>
  </si>
  <si>
    <t>CHELTUIELI INVESTITIONALE TOTALE</t>
  </si>
  <si>
    <t>pre-implementare</t>
  </si>
  <si>
    <t>SURSE DE FINANTARE A PROIECTULUI</t>
  </si>
  <si>
    <t>Venituri din vanzari produse</t>
  </si>
  <si>
    <t>Venituri din prestari servicii</t>
  </si>
  <si>
    <t>Venituri din vanzari marfuri</t>
  </si>
  <si>
    <t>Venituri din subventii de exploatare aferente cifrei de afaceri nete</t>
  </si>
  <si>
    <t xml:space="preserve">Venituri din subventii pentru investitii </t>
  </si>
  <si>
    <t>Venituri din alte activitati</t>
  </si>
  <si>
    <t>Variatia stocurilor (+ pentru C; - pentru D)</t>
  </si>
  <si>
    <t>Venituri din productia realizata pentru scopuri proprii si capitalizata</t>
  </si>
  <si>
    <t>Total cheltuieli materiale</t>
  </si>
  <si>
    <t>Cheltuieli cu materiile prime si cu materialele consumabile</t>
  </si>
  <si>
    <t xml:space="preserve">Cheltuieli privind marfurile </t>
  </si>
  <si>
    <t>Implementare</t>
  </si>
  <si>
    <t>TOTAL CHELTUIELI NE-ELIGIBILE</t>
  </si>
  <si>
    <t>VOR FI URMATOARELE SITUATII:</t>
  </si>
  <si>
    <t>VANF&lt;0</t>
  </si>
  <si>
    <t>RIRF&lt;4%</t>
  </si>
  <si>
    <t>IP&lt;0</t>
  </si>
  <si>
    <t>VANF&gt;0</t>
  </si>
  <si>
    <t>RIRF&gt;4%</t>
  </si>
  <si>
    <t>IP&gt;0</t>
  </si>
  <si>
    <t>TOTAL CHELTUIELI ELIGIBILE</t>
  </si>
  <si>
    <t>Surse proprii</t>
  </si>
  <si>
    <t>Imprumuturi bancare (surse imprumutate)</t>
  </si>
  <si>
    <t>CONTRIBUTIE PROPRIE, din care:</t>
  </si>
  <si>
    <t>I.Capital, din care</t>
  </si>
  <si>
    <t>cifra de afaceri</t>
  </si>
  <si>
    <t>AN (Activ net)</t>
  </si>
  <si>
    <t>Activ total - Datorii totale</t>
  </si>
  <si>
    <t>pre-
implementare</t>
  </si>
  <si>
    <t>cas</t>
  </si>
  <si>
    <t>cass</t>
  </si>
  <si>
    <t>Beneficiarul va realiza proiectia financiara privind implementarea investitiei  pe numarul de ani pt care gandeste proiectul, nu este obligatorie completarea pentru toti anii</t>
  </si>
  <si>
    <t>Implementare si operare</t>
  </si>
  <si>
    <t>VANF (valoarea actualizata neta financiara)</t>
  </si>
  <si>
    <t>RIRF (rata interna de rentabilitate financiara)</t>
  </si>
  <si>
    <t>IPF (indice de profitabilitate financiar)</t>
  </si>
  <si>
    <t>Incasari, plati, fluxuri de numerar</t>
  </si>
  <si>
    <t>Flux de numerar din activitatea de exploatare (operational)</t>
  </si>
  <si>
    <t>Flux de numerar din activitatea de finantare</t>
  </si>
  <si>
    <t>Investitie</t>
  </si>
  <si>
    <t>Flux de numerar din activitatea de investitii</t>
  </si>
  <si>
    <t>Flux de numerar total</t>
  </si>
  <si>
    <t>Flux de numerar - activitatea de exploatare si de investitii</t>
  </si>
  <si>
    <t>Flux de numerar total cumulat</t>
  </si>
  <si>
    <t>Modelul contine urmatoarele foi de calcul:</t>
  </si>
  <si>
    <t>Date de intrare:</t>
  </si>
  <si>
    <t>Rezultate:</t>
  </si>
  <si>
    <t xml:space="preserve"> </t>
  </si>
  <si>
    <t>Programul Operational Regional - Axa prioritara ….</t>
  </si>
  <si>
    <t>ANEXA …. -  ANALIZA SI PREVIZIUNEA FINANCIARA</t>
  </si>
  <si>
    <t>Este recomandata utilizarea acestei machete; modificarea formulelor de calcul atrage dupa sine excluderea aplicatiei de la finantare.</t>
  </si>
  <si>
    <t xml:space="preserve"> ==&gt; se introduc datele din bilantul beneficiarului, pentru ultimele trei exercitii financiare incheiate</t>
  </si>
  <si>
    <t xml:space="preserve">    Capital subscris vărsat</t>
  </si>
  <si>
    <t xml:space="preserve">    Capital subscris nevărsat</t>
  </si>
  <si>
    <t xml:space="preserve">    Patrimoniu regiei</t>
  </si>
  <si>
    <t xml:space="preserve">    Patrimoniul institutelor naționale de cercetare-dezvoltare</t>
  </si>
  <si>
    <t>INDICATORI DE PRODUCTIVITATE</t>
  </si>
  <si>
    <r>
      <rPr>
        <b/>
        <u/>
        <sz val="10"/>
        <color rgb="FF00B050"/>
        <rFont val="Times New Roman"/>
        <family val="1"/>
      </rPr>
      <t>Interpretare</t>
    </r>
    <r>
      <rPr>
        <sz val="10"/>
        <color rgb="FF00B050"/>
        <rFont val="Times New Roman"/>
        <family val="1"/>
      </rPr>
      <t xml:space="preserve">
Acest set indicatori se utilizeaza pentru a identifica probleme posibile generate de dezechilibre la nivelul resurselor si utilizarilor pe termen lung / scurt, astfel se apreciaza favorabil:
==&gt; cresterea activului net
==&gt; marimea pozitiva (si in crestere) a fondului de rulment
==&gt; acoperirea necesarului de find de rulment din fond de rulment (FR&gt;NFR; TN&gt;0; NFR/FR&gt;1)
==&gt; cash flow pozitiv</t>
    </r>
  </si>
  <si>
    <r>
      <t xml:space="preserve">(EBIT-impozit)/capital investit
</t>
    </r>
    <r>
      <rPr>
        <b/>
        <sz val="10"/>
        <color theme="1"/>
        <rFont val="Times New Roman"/>
        <family val="1"/>
      </rPr>
      <t>unde CI=CPR+DTL+prov</t>
    </r>
  </si>
  <si>
    <r>
      <rPr>
        <b/>
        <sz val="7"/>
        <color theme="1"/>
        <rFont val="Times New Roman"/>
        <family val="1"/>
      </rPr>
      <t xml:space="preserve">  </t>
    </r>
    <r>
      <rPr>
        <b/>
        <sz val="11"/>
        <color theme="1"/>
        <rFont val="Times New Roman"/>
        <family val="1"/>
      </rPr>
      <t>SURSE DE FINANŢARE A PROIECTULUI</t>
    </r>
  </si>
  <si>
    <t>3</t>
  </si>
  <si>
    <t>1 Bilant</t>
  </si>
  <si>
    <t>2 Cont PP</t>
  </si>
  <si>
    <t>TOTAL CHELTUIELI</t>
  </si>
  <si>
    <t>Alte cheltuieli financiare</t>
  </si>
  <si>
    <t>Cheltuielile privind dobanzile</t>
  </si>
  <si>
    <t>Total cheltuieli exploatare</t>
  </si>
  <si>
    <t>Cheltuieli cu amortizarile</t>
  </si>
  <si>
    <t>Total cheltuieli cu personalul</t>
  </si>
  <si>
    <t>Anexa 2 B - Proiectia cheltuielilor</t>
  </si>
  <si>
    <t>TOTAL VENITURI</t>
  </si>
  <si>
    <t>Total venituri financiare</t>
  </si>
  <si>
    <t xml:space="preserve">Alte venituri financiare </t>
  </si>
  <si>
    <t>Venituri din dobanzi</t>
  </si>
  <si>
    <t>Total venituri din exploatare</t>
  </si>
  <si>
    <t>Anexa 2 A - Proiectia veniturilor</t>
  </si>
  <si>
    <t>CATEGORIA DE VENITURI/CHELTUEILI</t>
  </si>
  <si>
    <t>(lei)</t>
  </si>
  <si>
    <t>REZULTATUL NET AL EXERCIŢIULUI FINANCIAR</t>
  </si>
  <si>
    <t>Impozit pe profit/cifra de afaceri</t>
  </si>
  <si>
    <t>REZULTATUL BRUT AL EXERCIŢIULUI FINANCIAR</t>
  </si>
  <si>
    <t xml:space="preserve">Total cheltuieli financiare </t>
  </si>
  <si>
    <t>CHELTUIELI FINANCIARE DIN CARE</t>
  </si>
  <si>
    <t>TOTAL VENITURI FINANCIARE</t>
  </si>
  <si>
    <t>Total cheltuieli de exploatare</t>
  </si>
  <si>
    <t>Cheltuieli cu personalul – total</t>
  </si>
  <si>
    <t xml:space="preserve">Cheltuieli materiale – total </t>
  </si>
  <si>
    <t>CHELTUIELI DE EXPLOATARE</t>
  </si>
  <si>
    <t>Venituri  din productia realizata pentru scopuri proprii si capitalizata</t>
  </si>
  <si>
    <t xml:space="preserve">Cifra de afaceri </t>
  </si>
  <si>
    <t>VENITURI DIN EXPLOATARE</t>
  </si>
  <si>
    <t>CATEGORIA</t>
  </si>
  <si>
    <t>Nr. Crt.</t>
  </si>
  <si>
    <t>calculat</t>
  </si>
  <si>
    <t>an 0</t>
  </si>
  <si>
    <t>buget cerere</t>
  </si>
  <si>
    <t>PROIECŢIA VENITURILOR ŞI CHELTUIELILOR -- total intreprindere</t>
  </si>
  <si>
    <t>trim 1</t>
  </si>
  <si>
    <t>trim 2</t>
  </si>
  <si>
    <t>trim 3</t>
  </si>
  <si>
    <t>trim 4</t>
  </si>
  <si>
    <t>pre implementare</t>
  </si>
  <si>
    <t>Total an 1</t>
  </si>
  <si>
    <t>Total an 2</t>
  </si>
  <si>
    <t>Total an 3</t>
  </si>
  <si>
    <t>Total an 4</t>
  </si>
  <si>
    <t>Pre-implementare</t>
  </si>
  <si>
    <t>Beneficiarul va realiza proiectia financiara pe numarul de ani pt care gandeste proiectul (implementare si operare), nu este obligatorie completarea pentru toti anii;</t>
  </si>
  <si>
    <t>Observatie: 
Se vor introduce veniturile si cheltuielile rezultate din activitatea corespunzătoare proiectului de investiții, în condițiile în care activitatea s-ar desfășura cu investiția. 
Perioada de implementare a investiției poate fi de max. 4 ani. 
Pe perioada investiției se poate presupune că veniturile și costurile sunt egale cu varianta FĂRĂ PROIECT (daca proiectul nu poate genera venituri si cheltuieli suplimentare in aceasta perioada)
Dupa perioada de investitie se vor introduce valorile previzionate in planul de marketing si planul de afaceri.</t>
  </si>
  <si>
    <t>Aport la capitalul societatii  (imprumuturi de la actionari/asociati)</t>
  </si>
  <si>
    <t>Vanzari de active, incl TVA</t>
  </si>
  <si>
    <t>Credite pe termen lung, din care</t>
  </si>
  <si>
    <t>Imprumut pentru realizarea investitiei</t>
  </si>
  <si>
    <t>Alte Credite pe termen mediu si lung, leasinguri, alte datorii financiare</t>
  </si>
  <si>
    <t>Credite pe termen scurt</t>
  </si>
  <si>
    <t xml:space="preserve"> Ajutor nerambursabil (inclusiv avans)</t>
  </si>
  <si>
    <t xml:space="preserve">Rambursari de Credite pe termen mediu si lung, din care:  </t>
  </si>
  <si>
    <t xml:space="preserve">      Rate la alte credite pe termen mediu si lung, leasinguri, alte datorii financ.</t>
  </si>
  <si>
    <t>Rambursari de credite pe termen scurt</t>
  </si>
  <si>
    <t xml:space="preserve">     La alte credite pe termen mediu si lung, leasinguri, alte datorii financiare</t>
  </si>
  <si>
    <t>Flux de lichiditati din activitatea de investitii si finantare</t>
  </si>
  <si>
    <t>Venituri din exploatare, incl TVA</t>
  </si>
  <si>
    <t>11.2.</t>
  </si>
  <si>
    <t>11.3.</t>
  </si>
  <si>
    <t>11.4.</t>
  </si>
  <si>
    <t>11.5.</t>
  </si>
  <si>
    <t>11.6.</t>
  </si>
  <si>
    <t>11.7.</t>
  </si>
  <si>
    <t>11.8.</t>
  </si>
  <si>
    <t>11.9.</t>
  </si>
  <si>
    <t>12.</t>
  </si>
  <si>
    <t>12.1.</t>
  </si>
  <si>
    <t>12.2.</t>
  </si>
  <si>
    <t>12.3.</t>
  </si>
  <si>
    <t>12.4.</t>
  </si>
  <si>
    <t>13.</t>
  </si>
  <si>
    <t>24.</t>
  </si>
  <si>
    <t>26.</t>
  </si>
  <si>
    <t>27.</t>
  </si>
  <si>
    <t>Plati TVA</t>
  </si>
  <si>
    <t>28.</t>
  </si>
  <si>
    <t>Rambursari TVA</t>
  </si>
  <si>
    <t>29.</t>
  </si>
  <si>
    <t xml:space="preserve">Plati/incasari pentru impozite si taxe  </t>
  </si>
  <si>
    <t>Dividende (inclusiv impozitele aferente)</t>
  </si>
  <si>
    <t>FLUX DE LICHIDITATI (CASH FLOW)</t>
  </si>
  <si>
    <t xml:space="preserve">Flux de lichiditati net al perioadei </t>
  </si>
  <si>
    <t xml:space="preserve">Disponibil de numerar la sfarsitul perioadei </t>
  </si>
  <si>
    <r>
      <t xml:space="preserve">      Rate la imprumut -</t>
    </r>
    <r>
      <rPr>
        <i/>
        <sz val="10"/>
        <rFont val="Times New Roman"/>
        <family val="1"/>
      </rPr>
      <t xml:space="preserve"> cofinantare la proiect</t>
    </r>
  </si>
  <si>
    <r>
      <t xml:space="preserve">     La imprumut - </t>
    </r>
    <r>
      <rPr>
        <i/>
        <sz val="10"/>
        <rFont val="Times New Roman"/>
        <family val="1"/>
      </rPr>
      <t>cofinantare la proiect</t>
    </r>
  </si>
  <si>
    <t>PROIECTIA FLUXULUI DE NUMERAR LA NIVEL DE FIRMA CU AJUTOR NERAMBURSABIL
(perioada de operare si intretinere a investitiei)</t>
  </si>
  <si>
    <t>(ron)</t>
  </si>
  <si>
    <t>Operare</t>
  </si>
  <si>
    <t>Total intrari de lichiditati din activitatea de finantare</t>
  </si>
  <si>
    <t>ACTIVITATEA DE FINANTARE</t>
  </si>
  <si>
    <t>ACTIVITATEA DE INVESTITII</t>
  </si>
  <si>
    <t>2.1.</t>
  </si>
  <si>
    <t>2.2.</t>
  </si>
  <si>
    <t>Total intrari de lichididati din activitatea de investitii</t>
  </si>
  <si>
    <t>Total iesiri de lichididati din activitatea de investitii</t>
  </si>
  <si>
    <t>Total iesiri de lichiditati din activitatea finantare</t>
  </si>
  <si>
    <t>Flux de lichiditati din activitatea de  finantare</t>
  </si>
  <si>
    <t>Flux de lichiditati din activitatea de  investitii</t>
  </si>
  <si>
    <t>ACTIVITATEA DE EXPLOATARE</t>
  </si>
  <si>
    <t>Total intrari de lichiditati din activitatea de exploatare</t>
  </si>
  <si>
    <t>INCASARI DIN ACTIVITATEA DE FINANTARE</t>
  </si>
  <si>
    <t>PLATI DIN ACTIVITATEA DE FINANTARE</t>
  </si>
  <si>
    <t>INCASARI DIN ACTIVITATEA DE INVESTITII</t>
  </si>
  <si>
    <t>PLATI DIN ACTIVITATEA DE INVESTITII</t>
  </si>
  <si>
    <t>INCASARI DIN ACTIVITATEA DE EXPLOATARE</t>
  </si>
  <si>
    <t>PLATI DIN ACTIVITATEA DE EXPLOATARE</t>
  </si>
  <si>
    <t>Cheltuieli din exploatare, incl TVA</t>
  </si>
  <si>
    <t>Total iesiri de lichiditati din activitatea de exploatare</t>
  </si>
  <si>
    <t>Flux de lichiditati brut din activitatea de  exploatare</t>
  </si>
  <si>
    <t>Total cheltuieli financiare</t>
  </si>
  <si>
    <t xml:space="preserve">     La credite pe termen scurt</t>
  </si>
  <si>
    <t>Flux de lichiditati total brut inainte de plati pentru impozit pe profit /cifra de afaceri si ajustare TVA</t>
  </si>
  <si>
    <t>Alte cheltuieli externe (cu energia si apa)</t>
  </si>
  <si>
    <t>Salarii si indemnizatii</t>
  </si>
  <si>
    <t>Ajustari de valoare privind imobilizarile corporale si necorporale (amortizare si depreciere)</t>
  </si>
  <si>
    <t>Ajustari de valoare privind activele circulante</t>
  </si>
  <si>
    <t>Alte cheltuieli de exploatare (prestatii externe, alte impozite, taxe si varsaminte asimilate, alte cheltuieli)</t>
  </si>
  <si>
    <t>Ajustari privind provizioanele</t>
  </si>
  <si>
    <t>Ajustari de valoare si provizioane - total</t>
  </si>
  <si>
    <t>Alte cheltuieli materiale</t>
  </si>
  <si>
    <t>Alte venituri financiare (din diferente de curs valutar, din sconturi obtinute, din investitii financiare pe termen scurt, din investitii financiare cedate, alte venituri financiare)</t>
  </si>
  <si>
    <t>Venituri din interese de participare</t>
  </si>
  <si>
    <t>Venituri din investitii si imprumuturi care fac parte din activele imobilizate</t>
  </si>
  <si>
    <t>Alte cheltuieli financiare (pierderi din creante legate de participatii, din diferente de curs valutar, din sconturi obtinute, privind investitiile financiare cedate, alte cheltuieli financiare)</t>
  </si>
  <si>
    <t>Rezultat curent</t>
  </si>
  <si>
    <t xml:space="preserve">Flux de lichiditati net din activitatea de exploatare </t>
  </si>
  <si>
    <t xml:space="preserve">Achizitii de active fixe corporale, incl TVA </t>
  </si>
  <si>
    <t>Achizitii de active fixe necorporale, incl TVA</t>
  </si>
  <si>
    <t>Cresterea investitiilor in curs (esalonat cf. Grafic realizare)</t>
  </si>
  <si>
    <t xml:space="preserve"> ==&gt; se determina fluxurile de numerar de exploatare generate de proiectul de investitie prin metoda incrementala (marginala)</t>
  </si>
  <si>
    <t>Alte cheltuieli de exploatare (prestatii externe, alte impozite, taxe si varsaminte asimilate, alte cheltuieli), din care:</t>
  </si>
  <si>
    <r>
      <rPr>
        <sz val="16"/>
        <color theme="1"/>
        <rFont val="Wingdings"/>
        <charset val="2"/>
      </rPr>
      <t xml:space="preserve">þ </t>
    </r>
    <r>
      <rPr>
        <sz val="16"/>
        <color theme="1"/>
        <rFont val="Times New Roman"/>
        <family val="1"/>
      </rPr>
      <t>Determinarea indicatorilor de performanta financiara a proiectului</t>
    </r>
  </si>
  <si>
    <t>Total incasari de exploatare (operationale)</t>
  </si>
  <si>
    <t>Total plati de exploatare (operationale)</t>
  </si>
  <si>
    <r>
      <rPr>
        <sz val="16"/>
        <color theme="1"/>
        <rFont val="Wingdings"/>
        <charset val="2"/>
      </rPr>
      <t xml:space="preserve">þ </t>
    </r>
    <r>
      <rPr>
        <sz val="16"/>
        <color theme="1"/>
        <rFont val="Times New Roman"/>
        <family val="1"/>
      </rPr>
      <t>Determinarea sustenabilitatii financiare a proiectului</t>
    </r>
  </si>
  <si>
    <t>In acest tabel sunt inregistrate incasarile si platile aferente activitatilor de exploatare, de finantare si de investitii generate exclusiv de proiectul de investitie</t>
  </si>
  <si>
    <t>In acest tabel sunt inregistrate incasarile si platile aferente activitatilor de exploatare si de investitii generate exclusiv de proiectul de investitie</t>
  </si>
  <si>
    <t>Investitie actualizata</t>
  </si>
  <si>
    <t>SUSTENABILITATE FINANCIARA PROIECT</t>
  </si>
  <si>
    <t xml:space="preserve"> ==&gt; se determina indicatorii de performanta a proiectului de investitie</t>
  </si>
  <si>
    <t xml:space="preserve"> ==&gt; se determina sustanabilitatea proiectului de investitie, in functie de fluxul de numerar total cumulat</t>
  </si>
  <si>
    <t>Total incasari aferente veniturilor operationale</t>
  </si>
  <si>
    <t>Total plati aferente cheltuielilor de operationale</t>
  </si>
  <si>
    <t>Studii de teren  (geotehnice, geologice, topografice, hidrologice, hidrogeotehnice, fotogrammetrice, topografice şi de stabilitate a terenului)</t>
  </si>
  <si>
    <t>TOTAL CAPITOL 5</t>
  </si>
  <si>
    <t>TOTAL CAPITOL 6</t>
  </si>
  <si>
    <t>Pregatirea personalului de exploatare</t>
  </si>
  <si>
    <t>Probe tehnologice si teste</t>
  </si>
  <si>
    <r>
      <rPr>
        <b/>
        <sz val="16"/>
        <rFont val="Wingdings"/>
        <charset val="2"/>
      </rPr>
      <t xml:space="preserve">þ </t>
    </r>
    <r>
      <rPr>
        <b/>
        <sz val="16"/>
        <rFont val="Times New Roman"/>
        <family val="1"/>
      </rPr>
      <t>Costuri investitionale si acoperirea (finantarea) acestora</t>
    </r>
  </si>
  <si>
    <t>Beneficiarul va realiza proiectia trimestriala a veniturilor si cheltuielilor pentru perioada de implementare a investitiei (pe numarul de ani pt care gandeste proiectul), nu este obligatorie completarea pentru toti anii</t>
  </si>
  <si>
    <t xml:space="preserve"> ==&gt; se introduc datele din contul de profit si pierdere al beneficiarului, pentru ultimele trei exercitii financiare incheiate
si date referitoare la numarul de salariati (mediu annual si de la sfârșitul exercițiilor financiare)</t>
  </si>
  <si>
    <t xml:space="preserve"> ==&gt; se introduc datele aferente bugetului cererii de finantare</t>
  </si>
  <si>
    <t xml:space="preserve"> ==&gt; se introduc date aferente costurilor investitionale pentru perioada de preimplementare si implementare, date privind finantarii acestora si date privind rambursarea creditului (daca este cazul)</t>
  </si>
  <si>
    <t>se introduc in LEI</t>
  </si>
  <si>
    <t xml:space="preserve">Disponibil de numerar la inceputul perioadei </t>
  </si>
  <si>
    <t>Pas 1: introducerea datelor din situatiile financiare (bilant, cont de profit si pierdere)</t>
  </si>
  <si>
    <t>Pas 2: utilizarea datelor din situatiile financiare (bilant, cont de profit si pierdere) pentru realizarea analizei financiare</t>
  </si>
  <si>
    <t xml:space="preserve"> ==&gt; sunt calculati si grupati indicatori de rentabilitate si risc aferenti entitatii, pe baza datelor introduse din situatiile financiare (foile 1 si 2)
Obs: calcule automate, interpretari inserate</t>
  </si>
  <si>
    <t xml:space="preserve"> ==&gt; sunt calculati indicatorii care semnaleaza situatia de "dificultate" a beneficiarului
este folosit un cod de culori - rosu pentru semn dificultate; verde pentru lipsa semn dificultate
Obs: calcule automate; repere pentru fiecare indicator</t>
  </si>
  <si>
    <t xml:space="preserve"> ==&gt; se previzioneaza fluxurile de lichiditati pentru perioada de preimplementare, implementare (trimestrial) si perioada de operare (anual)
 ==&gt; se determina disponibilul de numerar la inceputul si sfarsitul fiecarei perioade</t>
  </si>
  <si>
    <t>Variatia stocurilor de produse finite și a producției în curs de execuție (+ pentru C; - pentru D)</t>
  </si>
  <si>
    <t>Sume datorate institutiilor de credit (surse imprumutate) generate de proiectul de investitii</t>
  </si>
  <si>
    <t>Alte datorii (pe termen lung si scurt)</t>
  </si>
  <si>
    <t>Grad indatorare</t>
  </si>
  <si>
    <t>Profit net</t>
  </si>
  <si>
    <t>EBIT - impozit</t>
  </si>
  <si>
    <t>Impozit pe profit*</t>
  </si>
  <si>
    <t>* in cazul microintreprinderilor, se va calcula impozitul pe profit sau impozitul pe cifra de afaceri, dupa cum este cazul</t>
  </si>
  <si>
    <t xml:space="preserve">Cheltuieli salariale departamente suport* </t>
  </si>
  <si>
    <t>Cheltuieli de functionare si administrative*</t>
  </si>
  <si>
    <t>din care</t>
  </si>
  <si>
    <t>C+M</t>
  </si>
  <si>
    <t>Montaj utilaje tehnologice</t>
  </si>
  <si>
    <t>INVESTIȚIA VIZEAZĂ UN SINGUR COD CAEN</t>
  </si>
  <si>
    <t xml:space="preserve">    cantitate  produse</t>
  </si>
  <si>
    <t xml:space="preserve">    pret unitar (produs)</t>
  </si>
  <si>
    <t xml:space="preserve">    cantitatea  de servicii </t>
  </si>
  <si>
    <t xml:space="preserve">    tariful / unitatea de măsură specifică</t>
  </si>
  <si>
    <t xml:space="preserve">    cantitate marfuri</t>
  </si>
  <si>
    <t xml:space="preserve">    pret unitar (marfa)</t>
  </si>
  <si>
    <t xml:space="preserve"> -- </t>
  </si>
  <si>
    <t xml:space="preserve">Venituri din exploatare aferente activitatii corespunzatoare proiectului de investitie FARA investitie / an, incl TVA </t>
  </si>
  <si>
    <r>
      <t xml:space="preserve">Observatie: 
Se vor introduce veniturile si cheltuielile rezultate din activitatea corespunzătoare proiectului de investiții, în condițiile în care activitatea s-ar desfășura </t>
    </r>
    <r>
      <rPr>
        <b/>
        <u/>
        <sz val="10"/>
        <color theme="1"/>
        <rFont val="Times New Roman"/>
        <family val="1"/>
      </rPr>
      <t>fără</t>
    </r>
    <r>
      <rPr>
        <sz val="10"/>
        <color theme="1"/>
        <rFont val="Times New Roman"/>
        <family val="1"/>
      </rPr>
      <t xml:space="preserve"> investiție. Dacă activitatea nu există în firmă (proiectul dezvoltă o activitate nouă) acest tabel nu se mai completează.</t>
    </r>
  </si>
  <si>
    <t>Venituri din subventii pentru activitatea aferenta investitiei propusă prin proiect</t>
  </si>
  <si>
    <t xml:space="preserve">    consum de materii prime </t>
  </si>
  <si>
    <t xml:space="preserve">    pret unitar materii prime</t>
  </si>
  <si>
    <t xml:space="preserve">    consum de materiale consumabile</t>
  </si>
  <si>
    <t xml:space="preserve">    pret unitar materiale consumabile</t>
  </si>
  <si>
    <t xml:space="preserve">Cheltuieli de exploatare aferente activitatii corespunzatoare proiectului de investitie FARA investitie / an, incl TVA </t>
  </si>
  <si>
    <t xml:space="preserve">    pret unitar marfuri</t>
  </si>
  <si>
    <t>Alte cheltuieli materiale (inclusiv cheltuieli cu prestatii externe)</t>
  </si>
  <si>
    <t xml:space="preserve">Cheltuieli cu energia </t>
  </si>
  <si>
    <t xml:space="preserve">    cantitatea consumatã (unitãți de mãsurã specifice)</t>
  </si>
  <si>
    <t xml:space="preserve">    tariful de furnizare unitar</t>
  </si>
  <si>
    <t>Cheltuieli cu apa</t>
  </si>
  <si>
    <t>Alte cheltuieli din afara (cu utilitati)</t>
  </si>
  <si>
    <t>Cheltuieli cu personalul angajat</t>
  </si>
  <si>
    <t xml:space="preserve">    număr de angajați</t>
  </si>
  <si>
    <t xml:space="preserve">    salariul de bază prognozat/luna</t>
  </si>
  <si>
    <t xml:space="preserve">    numar de luni / an </t>
  </si>
  <si>
    <t xml:space="preserve">    cantitatea necesară de servicii mentenanța</t>
  </si>
  <si>
    <t xml:space="preserve">        - Cheltuieli de intretinere si reparatii capitale</t>
  </si>
  <si>
    <t>Cheltuieli financiare (Cheltuieli privind dobanzile la imprumuturile contractate pentru activitatea aferenta investitiei)</t>
  </si>
  <si>
    <t>Impozit pe profit/venit</t>
  </si>
  <si>
    <t>Flux de lichiditati net din activitatea de  exploatare (FARA proiect)</t>
  </si>
  <si>
    <t xml:space="preserve"> --</t>
  </si>
  <si>
    <t>Flux de lichiditati brut din activitatea de  exploatare  (FARA proiect)</t>
  </si>
  <si>
    <t>Plati/incasari pentru impozite si taxe   (FARA proiect)</t>
  </si>
  <si>
    <t xml:space="preserve">Venituri din exploatare aferente activitatii corespunzatoare proiectului de investitie CU investitie / an, incl TVA </t>
  </si>
  <si>
    <t>PLATI DIN ACTIVITATEA DE EXPLOATARE  (CU proiect)</t>
  </si>
  <si>
    <t>INCASARI DIN ACTIVITATEA DE EXPLOATARE  (CU proiect)</t>
  </si>
  <si>
    <t>INCASARI DIN ACTIVITATEA DE EXPLOATARE  (FARA proiect)</t>
  </si>
  <si>
    <t xml:space="preserve">Cheltuieli de exploatare aferente activitatii corespunzatoare proiectului de investitie CU investitie / an, incl TVA </t>
  </si>
  <si>
    <t>Flux de lichiditati brut din activitatea de  exploatare  (CU proiect)</t>
  </si>
  <si>
    <t>Plati/incasari pentru impozite si taxe   (CU proiect)</t>
  </si>
  <si>
    <t>Flux de lichiditati net din activitatea de  exploatare (CU proiect)</t>
  </si>
  <si>
    <t>INCASARI DIN ACTIVITATEA DE EXPLOATARE  (marginale)</t>
  </si>
  <si>
    <t xml:space="preserve">Venituri din exploatare aferente activitatii corespunzatoare proiectului de investitie (marginale) / an, incl TVA </t>
  </si>
  <si>
    <t>Total incasari din activitatea de exploatare (marginale)</t>
  </si>
  <si>
    <t xml:space="preserve">Cheltuieli de exploatare aferente activitatii corespunzatoare proiectului de investitie (marginale) / an, incl TVA </t>
  </si>
  <si>
    <t>Cheltuieli financiare (Cheltuieli privind dobanzile la imprumuturile contractate pentru proiectul de investitiei)</t>
  </si>
  <si>
    <t>Total iesiri de lichiditati din activitatea de exploatare  (marginale)</t>
  </si>
  <si>
    <t>Flux de lichiditati brut din activitatea de  exploatare (marginale)</t>
  </si>
  <si>
    <t>Plati/incasari pentru impozite si taxe (marginale)</t>
  </si>
  <si>
    <t>Flux de lichiditati net din activitatea de  exploatare (marginale)</t>
  </si>
  <si>
    <t>Credite pentru realizarea investiției</t>
  </si>
  <si>
    <t xml:space="preserve">Rambursari de Credite, din care:  </t>
  </si>
  <si>
    <t>þ Proiectii financiare in scenariile: fara adoptare proiect investitie, cu adoptare, marginal</t>
  </si>
  <si>
    <t>Total incasari (intrari de lichiditati) din activitatea de exploatare (FARA proiect)</t>
  </si>
  <si>
    <t>Total plati (iesiri de lichiditati) din activitatea de exploatare  (FARA proiect)</t>
  </si>
  <si>
    <t>Total incasari (intrari de lichiditati) din activitatea de exploatare (CU proiect)</t>
  </si>
  <si>
    <t>Total plati (iesiri de lichiditati) din activitatea de exploatare  (CU proiect)</t>
  </si>
  <si>
    <t>FLUX DE LICHIDITATI TOTAL (activitatile de exploatare, finantare, investitii)</t>
  </si>
  <si>
    <t>Total incasari (intrari de lichiditati) din activitatea de finantare</t>
  </si>
  <si>
    <t>Total plati (iesiri de lichiditati) din activitatea finantare</t>
  </si>
  <si>
    <t>Total plati (iesiri de lichididati) din activitatea de investitii</t>
  </si>
  <si>
    <t>Anul depunerii</t>
  </si>
  <si>
    <t>A beneficiat de ajutoare de stat</t>
  </si>
  <si>
    <t>A beneficiat de ajutoare de minimis</t>
  </si>
  <si>
    <t>Salarii și indemnizații</t>
  </si>
  <si>
    <t>Cheltuieli cu asigurările și protecția socială</t>
  </si>
  <si>
    <t>5 Risc beneficiar</t>
  </si>
  <si>
    <t>6 Buget cerere</t>
  </si>
  <si>
    <t>7 Investitie</t>
  </si>
  <si>
    <t>11 Venituri si cheltuieli</t>
  </si>
  <si>
    <t>13 Proiectii flux de numerar intreprindere</t>
  </si>
  <si>
    <t>8  Proiectii financiare</t>
  </si>
  <si>
    <t xml:space="preserve"> ==&gt; sunt calculati si grupati indicatori de analiza financiara</t>
  </si>
  <si>
    <t>3 Analiza financiara - extinsa</t>
  </si>
  <si>
    <t>4 Analiza financiara - indicatori</t>
  </si>
  <si>
    <t>10 Rentabilitate investitie</t>
  </si>
  <si>
    <t>9 Sustenabilitate proiect</t>
  </si>
  <si>
    <t xml:space="preserve">Cheltuieli cu asigurarile si protectia sociala </t>
  </si>
  <si>
    <t xml:space="preserve">Cheltuieli cu asigurarile si protectia sociala  </t>
  </si>
  <si>
    <t>Proiecții financiare - pentru perioada de preimplementare, implementare si operare
ACTIVITATEA CORESPUNZATOARE PROIECTULUI DE INVESTITIE</t>
  </si>
  <si>
    <r>
      <t xml:space="preserve">Tabel 3: PROIECTII FINANCIARE </t>
    </r>
    <r>
      <rPr>
        <b/>
        <sz val="14"/>
        <color rgb="FFFF0000"/>
        <rFont val="Times New Roman"/>
        <family val="1"/>
      </rPr>
      <t xml:space="preserve">INCREMENTALE (marginale) </t>
    </r>
    <r>
      <rPr>
        <b/>
        <sz val="14"/>
        <color theme="1"/>
        <rFont val="Times New Roman"/>
        <family val="1"/>
      </rPr>
      <t xml:space="preserve">
--PROIECTII FINANCIARE CU ADOPTAREA PROIECTULUI DE INVESTITIE - PROIECTII FINANCIARE FARA ADOPTAREA PROIECTULUI DE INVESTITIE</t>
    </r>
  </si>
  <si>
    <r>
      <t xml:space="preserve">Tabel 2: PROIECTII FINANCIARE - </t>
    </r>
    <r>
      <rPr>
        <b/>
        <sz val="14"/>
        <color rgb="FFFF0000"/>
        <rFont val="Times New Roman"/>
        <family val="1"/>
      </rPr>
      <t>CU ADOPTAREA</t>
    </r>
    <r>
      <rPr>
        <b/>
        <sz val="14"/>
        <color theme="1"/>
        <rFont val="Times New Roman"/>
        <family val="1"/>
      </rPr>
      <t xml:space="preserve"> PROIECTULUI DE INVESTITIE</t>
    </r>
  </si>
  <si>
    <r>
      <t xml:space="preserve">Tabel 1: PROIECTII FINANCIARE - </t>
    </r>
    <r>
      <rPr>
        <b/>
        <sz val="14"/>
        <color rgb="FFFF0000"/>
        <rFont val="Times New Roman"/>
        <family val="1"/>
      </rPr>
      <t>FARA ADOPTAREA</t>
    </r>
    <r>
      <rPr>
        <b/>
        <sz val="14"/>
        <color theme="1"/>
        <rFont val="Times New Roman"/>
        <family val="1"/>
      </rPr>
      <t xml:space="preserve"> PROIECTULUI DE INVESTITIE</t>
    </r>
  </si>
  <si>
    <r>
      <t xml:space="preserve">INFORMATII AFERENTE </t>
    </r>
    <r>
      <rPr>
        <b/>
        <sz val="14"/>
        <color rgb="FFFF0000"/>
        <rFont val="Times New Roman"/>
        <family val="1"/>
      </rPr>
      <t>INTREGII ENTITATI</t>
    </r>
  </si>
  <si>
    <r>
      <t xml:space="preserve">INFORMATII AFERENTE </t>
    </r>
    <r>
      <rPr>
        <b/>
        <sz val="14"/>
        <color rgb="FFFF0000"/>
        <rFont val="Times New Roman"/>
        <family val="1"/>
      </rPr>
      <t>FINANTARII PROIECTULUI DE INVESTITIE</t>
    </r>
  </si>
  <si>
    <t>Sume datorate institutiilor de credit excluzandu-le pe cele generate de proiectul de investitii</t>
  </si>
  <si>
    <r>
      <t>variatia (</t>
    </r>
    <r>
      <rPr>
        <sz val="12"/>
        <color theme="1"/>
        <rFont val="Symbol"/>
        <family val="1"/>
        <charset val="2"/>
      </rPr>
      <t>D</t>
    </r>
    <r>
      <rPr>
        <sz val="12"/>
        <color theme="1"/>
        <rFont val="Times New Roman"/>
        <family val="1"/>
      </rPr>
      <t>) TN</t>
    </r>
  </si>
  <si>
    <t>DOCUMENTE SOLICITATE DE LA BENEFICIAR:</t>
  </si>
  <si>
    <t>1. BILANT - ultimele trei exercitii financiare incheiate</t>
  </si>
  <si>
    <t xml:space="preserve">5. ALTE DOCUMENTE CARE SA SUSTINA INFORMATIILE PREVIZIONATE </t>
  </si>
  <si>
    <t>3. ALTE DOCUMENTE CARE SA SUSTINA INFORMATIILE SUPLIMENTARE SOLICITATE - ultimele trei exercitii financiare incheiate</t>
  </si>
  <si>
    <t>Aceasta macheta are urmatoarele scopuri: 
1. Analiza financiara a beneficiarului
2. Determinarea riscului beneficiarului
3. Fundamentarea bugetului
4. Realizarea de proiectii financiare
5. Determinarea indicatorilor de performanta financiara a proiectului.</t>
  </si>
  <si>
    <r>
      <t xml:space="preserve">Datele se introduc </t>
    </r>
    <r>
      <rPr>
        <u/>
        <sz val="12"/>
        <color indexed="8"/>
        <rFont val="Times New Roman"/>
        <family val="1"/>
      </rPr>
      <t>numai</t>
    </r>
    <r>
      <rPr>
        <sz val="12"/>
        <color indexed="8"/>
        <rFont val="Times New Roman"/>
        <family val="1"/>
      </rPr>
      <t xml:space="preserve"> in celulele marcate cu gri;  datele se introduc in LEI.</t>
    </r>
  </si>
  <si>
    <t>Restul datelor sunt fie predefinite, fie generate automat. A nu se modifica formulele de calcul - acestea sunt calculate automat in urma introducerii datelor de intrare</t>
  </si>
  <si>
    <t>2. CONTUL DE PROFIT SI PIERDERE - ultimele trei exercitii financiare incheiate</t>
  </si>
  <si>
    <t>12 Cont PP previzionat</t>
  </si>
  <si>
    <r>
      <rPr>
        <sz val="7"/>
        <rFont val="Times New Roman"/>
        <family val="1"/>
      </rPr>
      <t xml:space="preserve"> </t>
    </r>
    <r>
      <rPr>
        <sz val="10"/>
        <rFont val="Times New Roman"/>
        <family val="1"/>
      </rPr>
      <t>* linii bugetare valabile doar pentru Organismele intermediare si AM POR</t>
    </r>
  </si>
  <si>
    <t>* Valoare reziduala se va completa in ultimul an de previziune cu marimea fundamentata</t>
  </si>
  <si>
    <t>Valoare reziduala*</t>
  </si>
  <si>
    <t>CAPITOL 1 Cheltuieli pentru obtinerea şi amenajarea terenului</t>
  </si>
  <si>
    <t>Achizitii teren cu sau fără construcții</t>
  </si>
  <si>
    <t>Amenajari pentru protectia mediului si aducerea la starea initiala</t>
  </si>
  <si>
    <t>CAPITOL 3 Cheltuieli pentru proiectare și asistență tehnică</t>
  </si>
  <si>
    <t>Consultanta în elaborarea studiilor de piață/evaluare</t>
  </si>
  <si>
    <t>Consultanta în domeniul managementului proiectului</t>
  </si>
  <si>
    <t>Asistenta tehnica din partea proiectantului pe perioada de execuție</t>
  </si>
  <si>
    <t>Dirigenția de șantier</t>
  </si>
  <si>
    <t>CAPITOLUL 4 Cheltuieli pentru investiţia de bază</t>
  </si>
  <si>
    <t>CAPITOLUL 5   Cheltuieli cu organizarea de șantier</t>
  </si>
  <si>
    <t>5.1.</t>
  </si>
  <si>
    <t xml:space="preserve"> Lucrări de construcţii și instalații aferente organizării de șantier</t>
  </si>
  <si>
    <t>5.2.</t>
  </si>
  <si>
    <t>CAPITOLUL 6   Cheltuieli pentru comisioane, cote, taxe, costul creditului</t>
  </si>
  <si>
    <t>6.1.</t>
  </si>
  <si>
    <t>Comisioane, taxe, cote, costul creditului</t>
  </si>
  <si>
    <t>CAPITOLUL 7   Cheltuieli diverse și neprevăzute</t>
  </si>
  <si>
    <t>7.1.</t>
  </si>
  <si>
    <t>Cheltuieli diverse și neprevăzute</t>
  </si>
  <si>
    <t>TOTAL CAPITOL 7</t>
  </si>
  <si>
    <t>8</t>
  </si>
  <si>
    <t>CAPITOLUL 8 Cheltuieli pentru probe tehnologice si teste si predare beneficiar</t>
  </si>
  <si>
    <t>8.1</t>
  </si>
  <si>
    <t>8.2</t>
  </si>
  <si>
    <t>TOTAL CAPITOL 8</t>
  </si>
  <si>
    <t>9</t>
  </si>
  <si>
    <t>CAPITOLUL 9 Cheltuieli de informare și publicitate</t>
  </si>
  <si>
    <t>9.1</t>
  </si>
  <si>
    <t>Cheltuieli de informare și publicitate pentru proiect, care rezultă din obligațiile beneficiarului</t>
  </si>
  <si>
    <t>9.2</t>
  </si>
  <si>
    <t>Cheltuieli cu activitățile de marketing și promovare a obiectivului finanțat</t>
  </si>
  <si>
    <t>TOTAL CAPITOL 9</t>
  </si>
  <si>
    <t>10</t>
  </si>
  <si>
    <t>CAPITOLUL 10   Cheltuieli cu auditul pentru proiect</t>
  </si>
  <si>
    <t>10.1.</t>
  </si>
  <si>
    <t>Cheltuieli cu auditul pentru proiect</t>
  </si>
  <si>
    <t>TOTAL CAPITOL 10</t>
  </si>
  <si>
    <t>11</t>
  </si>
  <si>
    <t>CAPITOLUL 11   Cheltuieli cu achiziția de mijloace de transport (dacă este cazul)</t>
  </si>
  <si>
    <t>11.1.</t>
  </si>
  <si>
    <t>Cheltuieli cu achiziția de mijloace de transport</t>
  </si>
  <si>
    <t>TOTAL CAPITOL 11</t>
  </si>
  <si>
    <t>12</t>
  </si>
  <si>
    <t>CAPITOL 12 Cheltuieli de personal (dacă este cazul)</t>
  </si>
  <si>
    <t>12.1</t>
  </si>
  <si>
    <t>Cheltuieli efectuate pentru remunerarea persoanlului</t>
  </si>
  <si>
    <t>TOTAL CAPITOL 12</t>
  </si>
  <si>
    <t>13</t>
  </si>
  <si>
    <t>CAPITOL 13 Cheltuieli generale de administrație (dacă este cazul)</t>
  </si>
  <si>
    <t>13.1</t>
  </si>
  <si>
    <t>13.2</t>
  </si>
  <si>
    <t> TOTAL CAPITOL 13</t>
  </si>
  <si>
    <t>14</t>
  </si>
  <si>
    <t>CAPITOLUL 14   Alte servicii* stabilite prin ghidurile specifice</t>
  </si>
  <si>
    <t>14.1.</t>
  </si>
  <si>
    <t>se vor enumera subcategoriile aplicabile în conformotate cu ghidurile specifice</t>
  </si>
  <si>
    <t>TOTAL CAPITOL 14</t>
  </si>
  <si>
    <t>BENEFICIARI:</t>
  </si>
  <si>
    <t>Societati Comerciale</t>
  </si>
  <si>
    <t xml:space="preserve"> ==&gt; se completeaza cu DA sau NU spatiile aferente situatiei beneficiarului</t>
  </si>
  <si>
    <t xml:space="preserve"> ==&gt; se introduc informatii aferente proiectiilor de venituri si cheltuieli, pentru perioadele de implementare si operare, considerand situatia beneficiarului FARA si CU proiectul de investitii</t>
  </si>
  <si>
    <t xml:space="preserve"> ==&gt; se introduc informatii aferente proiectiei veniturilor si cheltuielilor, pentru perioadele de preimplementare, implementare (trimestrial) si operare (anual), aferente intregii entitati (cu investitia realizata prin proiect si alte activitati)</t>
  </si>
  <si>
    <t xml:space="preserve"> ==&gt; se introduc date aferente impozitului pe profit pentru perioadele de preimplementare, implementare (trimestrial) si operare (anual) aferent rezultatului obtinut de intreaga entitate (cu investitia realizata prin proiect si alte activitati)</t>
  </si>
  <si>
    <t xml:space="preserve"> ==&gt; se introduc informatii aferente proiectiilor fluxurilor de  lichiditati din activitatile de investitii, finantare, la nivelul intregii entitati, pentru perioada de preimplementare, implementare (trimestrial) si perioada de operare, fluxurile de plati si rambursari de TVA si disponibilul de numerar la inceputul primei perioade</t>
  </si>
  <si>
    <t xml:space="preserve"> =&gt; se previzioneaza contul de profit si pierdere al beneficiarului pentru perioada de preimplementare, implemantare si operare</t>
  </si>
  <si>
    <t>Nota: aceasta macheta se va completa cu informatii din ultimele trei exercitii financiare incheiate (ultimii 3 ani)
Pentru beneficiarul cu vechime de 1 an, se vor completa doar coloanele aferente anului (N) si  (N-1)</t>
  </si>
  <si>
    <t>Nota: aceasta macheta se va completa cu informatii din ultimele trei exercitii financiare (ultimii 3 ani)
Pentru beneficiarul cu vechime de 1 sau 2 ani, se vor completa doar coloanele aferente anului (N), respectiv anilor (N-1) si (N)</t>
  </si>
  <si>
    <t>Analiza financiara a beneficiarului</t>
  </si>
  <si>
    <r>
      <rPr>
        <b/>
        <u/>
        <sz val="10"/>
        <color rgb="FF00B050"/>
        <rFont val="Times New Roman"/>
        <family val="1"/>
      </rPr>
      <t>Interpretare</t>
    </r>
    <r>
      <rPr>
        <sz val="10"/>
        <color rgb="FF00B050"/>
        <rFont val="Times New Roman"/>
        <family val="1"/>
      </rPr>
      <t xml:space="preserve">
Acest set indicatori se utilizeaza pentru a analiza performanta inregistrata de beneficiar; astfel se apreciaza favorabil:
==&gt; cresterea cifrei de afaceri (care indica o extindere a activitatii intreprinderii)
==&gt; cresterea rezultatului de exploatare (care indica o crestere mai mare a cifrei de afaceri fata de cresterea cheltuielilor de exploatare)
==&gt; cresterea altor rezultate - rezultat curent, rezultat brut, EBIT, EBITDA- (care indica o crestere mai mare a anumitor categorii de venituri fata de cresterea acelorasi categorii de cheltuieli)
==&gt; cresterea profitului net (care indica o performanta superioara a intreprinderii fata de anul anterior)
Observatii: scaderea anumitor indicatori trebuie interpretata in contextul respectiv -- de exemplu, scaderea profitului net, in conditiile scaderii mai mari a cifrei de afaceri, poate indica probleme sectoriale (scaderea cererii) dar adaptarea beneficiarului prin ajustarea rapida a cheltuielilor</t>
    </r>
  </si>
  <si>
    <r>
      <rPr>
        <b/>
        <u/>
        <sz val="10"/>
        <color rgb="FF00B050"/>
        <rFont val="Times New Roman"/>
        <family val="1"/>
      </rPr>
      <t>Interpretare</t>
    </r>
    <r>
      <rPr>
        <sz val="10"/>
        <color rgb="FF00B050"/>
        <rFont val="Times New Roman"/>
        <family val="1"/>
      </rPr>
      <t xml:space="preserve">
Acest set indicatori se utilizeaza pentru a interpreta eficienta  inregistrata de beneficiar; astfel se apreciaza favorabil:
==&gt; cresterea ratelor de marja (care indica o crestere superioara a rezultatelor intreprinderii - rezultat de exploatare, rezultat financiar etc. - fata de cresterea cifrei de afaceri, reflectand un bun management la nivelul cheltuielilor)</t>
    </r>
  </si>
  <si>
    <r>
      <rPr>
        <b/>
        <u/>
        <sz val="10"/>
        <color rgb="FF00B050"/>
        <rFont val="Times New Roman"/>
        <family val="1"/>
      </rPr>
      <t>Interpretare</t>
    </r>
    <r>
      <rPr>
        <sz val="10"/>
        <color rgb="FF00B050"/>
        <rFont val="Times New Roman"/>
        <family val="1"/>
      </rPr>
      <t xml:space="preserve">
Acest set indicatori se utilizeaza pentru a interpreta rentabilitatea inregistrata de beneficiar; astfel se apreciaza favorabil:
==&gt; cresterea ratelor de rentabilitate (care indica o crestere a rezultatului net raportat la efortul investitional - active totale in cazul ROA, capitaluri proprii in cazul ROE, capital investit in cazul Rec)
==&gt; descompunerea pe factori de influenta ofera indicii asupra sursei de imbunatatire a rentabilitatii (cresterea ratei de marja = imbunatatire in managementul cheltuielilor; cresterea vitezei de rotatie = imbunatatire in eficienta utilizarii activelor; cresterea ratei de structura = cresterea indatorarii)
==&gt; efectul de levier exprima cresterea de rentabilitate financiara, peste nivelul rentabilitatii economice, generat de indatorarea beneficiarului</t>
    </r>
  </si>
  <si>
    <r>
      <rPr>
        <b/>
        <u/>
        <sz val="10"/>
        <color rgb="FF00B050"/>
        <rFont val="Times New Roman"/>
        <family val="1"/>
      </rPr>
      <t>Interpretare</t>
    </r>
    <r>
      <rPr>
        <sz val="10"/>
        <color rgb="FF00B050"/>
        <rFont val="Times New Roman"/>
        <family val="1"/>
      </rPr>
      <t xml:space="preserve">
Acest set indicatori se utilizeaza pentru a interpreta eficienta inregistrata de beneficiar in utilizarea activelor; astfel se apreciaza favorabil:
==&gt; scaderea duratelor de rotatie a activelor (totale, imobilizate, curente, stocurilor, creantelor)
==&gt; cresterea duratei de rotatie a furnizorilor sau scaderea mai lenta a acesteia fata de durata de rotatie a creantelor
==&gt; cresterea vitezei de rotatie a activelor (totale, imobilizate, curente, stocurilor, creantelor)
==&gt; scaderea vitezei de rotatie a furnizorilor sau cresterea mai rapida a acesteia fata de viteza de rotatie a creantelor</t>
    </r>
  </si>
  <si>
    <r>
      <rPr>
        <b/>
        <u/>
        <sz val="10"/>
        <color rgb="FF00B050"/>
        <rFont val="Times New Roman"/>
        <family val="1"/>
      </rPr>
      <t>Interpretare</t>
    </r>
    <r>
      <rPr>
        <sz val="10"/>
        <color rgb="FF00B050"/>
        <rFont val="Times New Roman"/>
        <family val="1"/>
      </rPr>
      <t xml:space="preserve">
Acest set indicatori se utilizeaza pentru a interpreta evolutia riscului de lipsa de lichiditati la nivel de beneficiar; astfel, in general, se apreciaza favorabil:
==&gt; cresterea ratelor de lichiditate
==&gt; marimi &gt; 2 pentru lichiditatea curenta
==&gt; marimi &gt; 0,8 pentru lichiditatea intermediara
==&gt; marimi &gt; 0,2 pentru lichiditatea la vedere</t>
    </r>
  </si>
  <si>
    <r>
      <rPr>
        <b/>
        <u/>
        <sz val="10"/>
        <color rgb="FF00B050"/>
        <rFont val="Times New Roman"/>
        <family val="1"/>
      </rPr>
      <t>Interpretare</t>
    </r>
    <r>
      <rPr>
        <sz val="10"/>
        <color rgb="FF00B050"/>
        <rFont val="Times New Roman"/>
        <family val="1"/>
      </rPr>
      <t xml:space="preserve">
Acest set indicatori se utilizeaza pentru a analiza riscul de solvabilitatea si de indatorare; astfel se apreciaza favorabil:
==&gt; cresterea ponderii capitalului propriu in pasiv
==&gt; scaderea levierului
==&gt; scaderea gradului de indatorare
Riscul este considerat moderat daca:
==&gt; gradul total de indatorare &lt; 67%
Structura indatorarii (termen scurt versus termen lung) reflecta expunerea beneficiarului la dependenta de surse imprumutate pe respectivul termen</t>
    </r>
  </si>
  <si>
    <r>
      <t xml:space="preserve">PROIECŢIA VENITURILOR ŞI CHELTUIELILOR -- </t>
    </r>
    <r>
      <rPr>
        <b/>
        <sz val="14"/>
        <color rgb="FFFF0000"/>
        <rFont val="Times New Roman"/>
        <family val="1"/>
      </rPr>
      <t>total beneficiar</t>
    </r>
  </si>
  <si>
    <t>PROIECŢIA CONTULUI DE PROFIT ŞI PIERDERE -- TOTAL  BENEFICIAR IN PERIOADA DE IMPLEMENTARE A PROIECTULUI</t>
  </si>
  <si>
    <t>Datele previzionate se fundamenteaza in valori REALE (in preturi CONSTANTE, fara a lua in calcul impactul inflatiei)</t>
  </si>
  <si>
    <t>PRODUCTIVITATEA MUNCII</t>
  </si>
  <si>
    <t>finalizarea implementarii proiectului (anul)</t>
  </si>
  <si>
    <t>productivitatea muncii la doi ani dupa finalizarea implementarii</t>
  </si>
  <si>
    <t>modificarea productivitatii muncii</t>
  </si>
  <si>
    <t xml:space="preserve">mai mare de </t>
  </si>
  <si>
    <t>numar mediu de angajați cu normă întreagă</t>
  </si>
  <si>
    <t>numărul efectiv de angajați cu normă întreagă  la sfârșitul exercițiului financiar</t>
  </si>
  <si>
    <t>Cheltuieli cu salariile / numar mediu de angajați cu normă întreagă</t>
  </si>
  <si>
    <t>Cheltuieli cu salariile / numărul efectiv de angajați cu normă întreagă</t>
  </si>
  <si>
    <t>CA / numar mediu de angajați cu normă întreagă</t>
  </si>
  <si>
    <t>CA / numărul efectiv de angajați cu normă întreagă  la sfârșitul exercițiului financiar</t>
  </si>
  <si>
    <t>Profit / numărul efectiv de angajați cu normă întreagă  la sfârșitul exercițiului financiar</t>
  </si>
  <si>
    <t>Profit / numar mediu de angajați cu normă întreagă</t>
  </si>
  <si>
    <t>numar mediu de angajati cu norma intreaga</t>
  </si>
  <si>
    <t>CA/nr mediu de angajati cu norma intreaga</t>
  </si>
  <si>
    <t>productivitatea muncii cu un an inainte de inceperea implementarii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</si>
</sst>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00"/>
  </numFmts>
  <fonts count="124" x14ac:knownFonts="1">
    <font>
      <sz val="10"/>
      <name val="Arial"/>
      <family val="2"/>
    </font>
    <font>
      <sz val="11"/>
      <color theme="1"/>
      <name val="Calibri"/>
      <family val="2"/>
      <scheme val="minor"/>
    </font>
    <font>
      <sz val="11"/>
      <color theme="1"/>
      <name val="Calibri"/>
      <family val="2"/>
      <scheme val="minor"/>
    </font>
    <font>
      <sz val="12"/>
      <name val="Times New Roman"/>
      <family val="1"/>
    </font>
    <font>
      <b/>
      <sz val="12"/>
      <name val="Times New Roman"/>
      <family val="1"/>
    </font>
    <font>
      <b/>
      <i/>
      <sz val="12"/>
      <name val="Times New Roman"/>
      <family val="1"/>
    </font>
    <font>
      <b/>
      <i/>
      <sz val="16"/>
      <name val="Times New Roman"/>
      <family val="1"/>
    </font>
    <font>
      <b/>
      <sz val="10"/>
      <name val="Arial"/>
      <family val="2"/>
    </font>
    <font>
      <sz val="10"/>
      <name val="Times New Roman"/>
      <family val="1"/>
    </font>
    <font>
      <sz val="11"/>
      <name val="Times New Roman"/>
      <family val="1"/>
    </font>
    <font>
      <sz val="11"/>
      <name val="Arial"/>
      <family val="2"/>
    </font>
    <font>
      <b/>
      <u/>
      <sz val="16"/>
      <color rgb="FF1F497D"/>
      <name val="Times New Roman"/>
      <family val="1"/>
    </font>
    <font>
      <b/>
      <sz val="10"/>
      <name val="Times New Roman"/>
      <family val="1"/>
    </font>
    <font>
      <sz val="12"/>
      <name val="Arial"/>
      <family val="2"/>
    </font>
    <font>
      <b/>
      <sz val="12"/>
      <name val="Arial"/>
      <family val="2"/>
    </font>
    <font>
      <sz val="12"/>
      <color theme="0" tint="-0.249977111117893"/>
      <name val="Times New Roman"/>
      <family val="1"/>
    </font>
    <font>
      <sz val="10"/>
      <color theme="0" tint="-0.249977111117893"/>
      <name val="Arial"/>
      <family val="2"/>
    </font>
    <font>
      <sz val="12"/>
      <color rgb="FF000000"/>
      <name val="Times New Roman"/>
      <family val="1"/>
    </font>
    <font>
      <b/>
      <i/>
      <sz val="10"/>
      <name val="Arial"/>
      <family val="2"/>
    </font>
    <font>
      <b/>
      <i/>
      <sz val="14"/>
      <name val="Times New Roman"/>
      <family val="1"/>
    </font>
    <font>
      <b/>
      <sz val="8"/>
      <name val="Times New Roman"/>
      <family val="1"/>
    </font>
    <font>
      <sz val="8"/>
      <name val="Times New Roman"/>
      <family val="1"/>
    </font>
    <font>
      <b/>
      <i/>
      <sz val="12"/>
      <color rgb="FFFF0000"/>
      <name val="Times New Roman"/>
      <family val="1"/>
    </font>
    <font>
      <b/>
      <sz val="10"/>
      <color theme="1"/>
      <name val="Times New Roman"/>
      <family val="1"/>
    </font>
    <font>
      <sz val="10"/>
      <color theme="1"/>
      <name val="Trebuchet MS"/>
      <family val="2"/>
    </font>
    <font>
      <i/>
      <sz val="10"/>
      <color theme="1"/>
      <name val="Times New Roman"/>
      <family val="1"/>
    </font>
    <font>
      <b/>
      <i/>
      <sz val="10"/>
      <color theme="1"/>
      <name val="Times New Roman"/>
      <family val="1"/>
    </font>
    <font>
      <b/>
      <sz val="10"/>
      <color theme="1"/>
      <name val="Trebuchet MS"/>
      <family val="2"/>
    </font>
    <font>
      <b/>
      <sz val="10"/>
      <color rgb="FF00B050"/>
      <name val="Times New Roman"/>
      <family val="1"/>
    </font>
    <font>
      <sz val="14"/>
      <name val="Times New Roman"/>
      <family val="1"/>
    </font>
    <font>
      <b/>
      <i/>
      <sz val="10"/>
      <color rgb="FFFF0000"/>
      <name val="Times New Roman"/>
      <family val="1"/>
    </font>
    <font>
      <sz val="10"/>
      <color theme="1"/>
      <name val="Times New Roman"/>
      <family val="1"/>
    </font>
    <font>
      <b/>
      <i/>
      <sz val="10"/>
      <name val="Times New Roman"/>
      <family val="1"/>
    </font>
    <font>
      <b/>
      <sz val="10"/>
      <color rgb="FFFF0000"/>
      <name val="Times New Roman"/>
      <family val="1"/>
    </font>
    <font>
      <b/>
      <i/>
      <sz val="14"/>
      <name val="Wingdings"/>
      <charset val="2"/>
    </font>
    <font>
      <b/>
      <i/>
      <sz val="14"/>
      <name val="Arial"/>
      <family val="2"/>
    </font>
    <font>
      <b/>
      <sz val="12"/>
      <color theme="1"/>
      <name val="Times New Roman"/>
      <family val="1"/>
    </font>
    <font>
      <sz val="10"/>
      <name val="Trebuchet MS"/>
      <family val="2"/>
    </font>
    <font>
      <b/>
      <i/>
      <sz val="12"/>
      <color theme="1"/>
      <name val="Times New Roman"/>
      <family val="1"/>
    </font>
    <font>
      <b/>
      <sz val="11"/>
      <name val="Times New Roman"/>
      <family val="1"/>
    </font>
    <font>
      <b/>
      <sz val="10"/>
      <color rgb="FF00B0F0"/>
      <name val="Times New Roman"/>
      <family val="1"/>
    </font>
    <font>
      <i/>
      <sz val="10"/>
      <name val="Times New Roman"/>
      <family val="1"/>
    </font>
    <font>
      <b/>
      <i/>
      <sz val="16"/>
      <color theme="1"/>
      <name val="Times New Roman"/>
      <family val="1"/>
    </font>
    <font>
      <sz val="9"/>
      <color theme="1"/>
      <name val="Times New Roman"/>
      <family val="1"/>
    </font>
    <font>
      <b/>
      <sz val="14"/>
      <name val="Times New Roman"/>
      <family val="1"/>
    </font>
    <font>
      <sz val="10"/>
      <color rgb="FFFF0000"/>
      <name val="Times New Roman"/>
      <family val="1"/>
    </font>
    <font>
      <sz val="12"/>
      <color rgb="FF0070C0"/>
      <name val="Times New Roman"/>
      <family val="1"/>
    </font>
    <font>
      <sz val="10"/>
      <color theme="0" tint="-0.249977111117893"/>
      <name val="Times New Roman"/>
      <family val="1"/>
    </font>
    <font>
      <sz val="12"/>
      <color theme="0" tint="-0.499984740745262"/>
      <name val="Times New Roman"/>
      <family val="1"/>
    </font>
    <font>
      <sz val="11"/>
      <color theme="1"/>
      <name val="Calibri"/>
      <family val="2"/>
      <charset val="238"/>
      <scheme val="minor"/>
    </font>
    <font>
      <sz val="12"/>
      <color rgb="FF00B050"/>
      <name val="Times New Roman"/>
      <family val="1"/>
    </font>
    <font>
      <b/>
      <sz val="9"/>
      <color theme="1"/>
      <name val="Times New Roman"/>
      <family val="1"/>
    </font>
    <font>
      <sz val="8"/>
      <color theme="1"/>
      <name val="Times New Roman"/>
      <family val="1"/>
    </font>
    <font>
      <sz val="11"/>
      <color indexed="8"/>
      <name val="Calibri"/>
      <family val="2"/>
    </font>
    <font>
      <sz val="12"/>
      <color theme="1"/>
      <name val="Times New Roman"/>
      <family val="1"/>
    </font>
    <font>
      <b/>
      <sz val="14"/>
      <color theme="1"/>
      <name val="Times New Roman"/>
      <family val="1"/>
    </font>
    <font>
      <b/>
      <sz val="12"/>
      <color rgb="FFFF0000"/>
      <name val="Times New Roman"/>
      <family val="1"/>
    </font>
    <font>
      <sz val="10"/>
      <name val="Arial"/>
      <family val="2"/>
    </font>
    <font>
      <u/>
      <sz val="11"/>
      <color theme="10"/>
      <name val="Calibri"/>
      <family val="2"/>
    </font>
    <font>
      <b/>
      <sz val="11"/>
      <color indexed="8"/>
      <name val="Times New Roman"/>
      <family val="1"/>
    </font>
    <font>
      <b/>
      <u/>
      <sz val="16"/>
      <color theme="1"/>
      <name val="Times New Roman"/>
      <family val="1"/>
    </font>
    <font>
      <sz val="10"/>
      <color theme="1"/>
      <name val="Arial"/>
      <family val="2"/>
    </font>
    <font>
      <u/>
      <sz val="16"/>
      <color theme="1"/>
      <name val="Times New Roman"/>
      <family val="1"/>
    </font>
    <font>
      <sz val="16"/>
      <color theme="1"/>
      <name val="Times New Roman"/>
      <family val="1"/>
    </font>
    <font>
      <sz val="16"/>
      <color theme="1"/>
      <name val="Wingdings"/>
      <charset val="2"/>
    </font>
    <font>
      <sz val="16"/>
      <name val="Times New Roman"/>
      <family val="1"/>
    </font>
    <font>
      <sz val="14"/>
      <name val="Arial"/>
      <family val="2"/>
    </font>
    <font>
      <sz val="14"/>
      <color rgb="FF0070C0"/>
      <name val="Times New Roman"/>
      <family val="1"/>
    </font>
    <font>
      <b/>
      <sz val="16"/>
      <name val="Times New Roman"/>
      <family val="1"/>
    </font>
    <font>
      <sz val="10"/>
      <color rgb="FF00B050"/>
      <name val="Times New Roman"/>
      <family val="1"/>
    </font>
    <font>
      <b/>
      <u/>
      <sz val="10"/>
      <color rgb="FF00B050"/>
      <name val="Times New Roman"/>
      <family val="1"/>
    </font>
    <font>
      <b/>
      <sz val="11"/>
      <color theme="1"/>
      <name val="Calibri"/>
      <family val="2"/>
      <charset val="238"/>
      <scheme val="minor"/>
    </font>
    <font>
      <b/>
      <i/>
      <sz val="11"/>
      <color rgb="FF0070C0"/>
      <name val="Calibri"/>
      <family val="2"/>
      <charset val="238"/>
      <scheme val="minor"/>
    </font>
    <font>
      <sz val="11"/>
      <color theme="1"/>
      <name val="Times New Roman"/>
      <family val="1"/>
    </font>
    <font>
      <b/>
      <i/>
      <sz val="9"/>
      <color theme="1"/>
      <name val="Times New Roman"/>
      <family val="1"/>
    </font>
    <font>
      <b/>
      <i/>
      <sz val="9"/>
      <color rgb="FF0070C0"/>
      <name val="Times New Roman"/>
      <family val="1"/>
    </font>
    <font>
      <b/>
      <i/>
      <sz val="11"/>
      <color rgb="FF0070C0"/>
      <name val="Times New Roman"/>
      <family val="1"/>
    </font>
    <font>
      <b/>
      <sz val="11"/>
      <color theme="1"/>
      <name val="Times New Roman"/>
      <family val="1"/>
    </font>
    <font>
      <b/>
      <sz val="7"/>
      <color theme="1"/>
      <name val="Times New Roman"/>
      <family val="1"/>
    </font>
    <font>
      <b/>
      <i/>
      <sz val="10"/>
      <color rgb="FF0070C0"/>
      <name val="Times New Roman"/>
      <family val="1"/>
    </font>
    <font>
      <b/>
      <sz val="10"/>
      <name val="Trebuchet MS"/>
      <family val="2"/>
    </font>
    <font>
      <b/>
      <u/>
      <sz val="10"/>
      <color theme="1"/>
      <name val="Times New Roman"/>
      <family val="1"/>
    </font>
    <font>
      <sz val="8"/>
      <color indexed="81"/>
      <name val="Tahoma"/>
      <family val="2"/>
    </font>
    <font>
      <sz val="12"/>
      <color indexed="8"/>
      <name val="Times New Roman"/>
      <family val="1"/>
    </font>
    <font>
      <b/>
      <sz val="10"/>
      <name val="Trebuchet MS"/>
      <family val="2"/>
      <charset val="238"/>
    </font>
    <font>
      <sz val="8"/>
      <name val="Trebuchet MS"/>
      <family val="2"/>
    </font>
    <font>
      <b/>
      <sz val="9"/>
      <name val="Times New Roman"/>
      <family val="1"/>
    </font>
    <font>
      <sz val="9"/>
      <name val="Times New Roman"/>
      <family val="1"/>
    </font>
    <font>
      <sz val="9"/>
      <color indexed="8"/>
      <name val="Times New Roman"/>
      <family val="1"/>
    </font>
    <font>
      <sz val="12"/>
      <color indexed="10"/>
      <name val="Times New Roman"/>
      <family val="1"/>
    </font>
    <font>
      <u/>
      <sz val="12"/>
      <color theme="10"/>
      <name val="Times New Roman"/>
      <family val="1"/>
    </font>
    <font>
      <sz val="12"/>
      <color theme="10"/>
      <name val="Times New Roman"/>
      <family val="1"/>
    </font>
    <font>
      <b/>
      <sz val="14"/>
      <color indexed="8"/>
      <name val="Times New Roman"/>
      <family val="1"/>
    </font>
    <font>
      <b/>
      <u/>
      <sz val="12"/>
      <color theme="1"/>
      <name val="Times New Roman"/>
      <family val="1"/>
    </font>
    <font>
      <b/>
      <i/>
      <sz val="11"/>
      <color theme="10"/>
      <name val="Times New Roman"/>
      <family val="1"/>
    </font>
    <font>
      <b/>
      <sz val="9"/>
      <color rgb="FF0070C0"/>
      <name val="Times New Roman"/>
      <family val="1"/>
    </font>
    <font>
      <sz val="9"/>
      <color rgb="FF0070C0"/>
      <name val="Times New Roman"/>
      <family val="1"/>
    </font>
    <font>
      <b/>
      <sz val="11"/>
      <color theme="1"/>
      <name val="Trebuchet MS"/>
      <family val="2"/>
    </font>
    <font>
      <b/>
      <sz val="16"/>
      <name val="Wingdings"/>
      <charset val="2"/>
    </font>
    <font>
      <sz val="10"/>
      <name val="Symbol"/>
      <family val="1"/>
      <charset val="2"/>
    </font>
    <font>
      <sz val="7"/>
      <name val="Times New Roman"/>
      <family val="1"/>
    </font>
    <font>
      <sz val="9"/>
      <color theme="1"/>
      <name val="Calibri"/>
      <family val="2"/>
      <charset val="238"/>
      <scheme val="minor"/>
    </font>
    <font>
      <sz val="10"/>
      <color theme="0" tint="-0.34998626667073579"/>
      <name val="Times New Roman"/>
      <family val="1"/>
    </font>
    <font>
      <b/>
      <sz val="10"/>
      <color theme="0" tint="-0.34998626667073579"/>
      <name val="Times New Roman"/>
      <family val="1"/>
    </font>
    <font>
      <b/>
      <sz val="10"/>
      <color theme="0" tint="-0.34998626667073579"/>
      <name val="Trebuchet MS"/>
      <family val="2"/>
    </font>
    <font>
      <sz val="10"/>
      <color theme="0" tint="-0.34998626667073579"/>
      <name val="Trebuchet MS"/>
      <family val="2"/>
    </font>
    <font>
      <b/>
      <sz val="12"/>
      <color rgb="FF00B0F0"/>
      <name val="Times New Roman"/>
      <family val="1"/>
    </font>
    <font>
      <b/>
      <sz val="10"/>
      <color rgb="FF00B0F0"/>
      <name val="Arial"/>
      <family val="2"/>
    </font>
    <font>
      <b/>
      <sz val="14"/>
      <color rgb="FFFF0000"/>
      <name val="Times New Roman"/>
      <family val="1"/>
    </font>
    <font>
      <b/>
      <i/>
      <sz val="11"/>
      <color theme="1"/>
      <name val="Times New Roman"/>
      <family val="1"/>
    </font>
    <font>
      <sz val="10"/>
      <color rgb="FF000000"/>
      <name val="Segoe UI"/>
      <family val="2"/>
    </font>
    <font>
      <b/>
      <sz val="10"/>
      <color rgb="FF000000"/>
      <name val="Times New Roman"/>
      <family val="1"/>
    </font>
    <font>
      <sz val="10"/>
      <color rgb="FF000000"/>
      <name val="Times New Roman"/>
      <family val="1"/>
    </font>
    <font>
      <sz val="9"/>
      <color rgb="FF000000"/>
      <name val="Times New Roman"/>
      <family val="1"/>
    </font>
    <font>
      <sz val="12"/>
      <color theme="1"/>
      <name val="Symbol"/>
      <family val="1"/>
      <charset val="2"/>
    </font>
    <font>
      <b/>
      <i/>
      <sz val="12"/>
      <color rgb="FF00B050"/>
      <name val="Times New Roman"/>
      <family val="1"/>
    </font>
    <font>
      <u/>
      <sz val="12"/>
      <color indexed="8"/>
      <name val="Times New Roman"/>
      <family val="1"/>
    </font>
    <font>
      <b/>
      <sz val="9"/>
      <color rgb="FF000000"/>
      <name val="Times New Roman"/>
      <family val="1"/>
    </font>
    <font>
      <b/>
      <sz val="10"/>
      <color rgb="FF000000"/>
      <name val="Segoe UI"/>
      <family val="2"/>
    </font>
    <font>
      <b/>
      <i/>
      <sz val="12"/>
      <color rgb="FF0070C0"/>
      <name val="Times New Roman"/>
      <family val="1"/>
    </font>
    <font>
      <sz val="10"/>
      <color rgb="FF0070C0"/>
      <name val="Times New Roman"/>
      <family val="1"/>
    </font>
    <font>
      <i/>
      <sz val="10"/>
      <color rgb="FF0070C0"/>
      <name val="Times New Roman"/>
      <family val="1"/>
    </font>
    <font>
      <b/>
      <sz val="10"/>
      <color rgb="FF0070C0"/>
      <name val="Times New Roman"/>
      <family val="1"/>
    </font>
    <font>
      <sz val="10"/>
      <color rgb="FF0070C0"/>
      <name val="Trebuchet MS"/>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rgb="FFC0000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style="thick">
        <color rgb="FF00B050"/>
      </right>
      <top/>
      <bottom style="thick">
        <color rgb="FF00B050"/>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style="medium">
        <color rgb="FF0070C0"/>
      </right>
      <top/>
      <bottom style="medium">
        <color rgb="FF0070C0"/>
      </bottom>
      <diagonal/>
    </border>
  </borders>
  <cellStyleXfs count="6">
    <xf numFmtId="0" fontId="0" fillId="0" borderId="0"/>
    <xf numFmtId="0" fontId="49" fillId="0" borderId="0"/>
    <xf numFmtId="0" fontId="2" fillId="0" borderId="0"/>
    <xf numFmtId="9" fontId="53" fillId="0" borderId="0" applyFont="0" applyFill="0" applyBorder="0" applyAlignment="0" applyProtection="0"/>
    <xf numFmtId="0" fontId="58" fillId="0" borderId="0" applyNumberFormat="0" applyFill="0" applyBorder="0" applyAlignment="0" applyProtection="0">
      <alignment vertical="top"/>
      <protection locked="0"/>
    </xf>
    <xf numFmtId="0" fontId="1" fillId="0" borderId="0"/>
  </cellStyleXfs>
  <cellXfs count="851">
    <xf numFmtId="0" fontId="0" fillId="0" borderId="0" xfId="0"/>
    <xf numFmtId="4" fontId="3" fillId="0" borderId="0" xfId="0" applyNumberFormat="1" applyFont="1"/>
    <xf numFmtId="0" fontId="3" fillId="0" borderId="0" xfId="0" applyFont="1"/>
    <xf numFmtId="0" fontId="4" fillId="0" borderId="0" xfId="0" applyFont="1"/>
    <xf numFmtId="0" fontId="0" fillId="0" borderId="0" xfId="0" applyFont="1"/>
    <xf numFmtId="4" fontId="4" fillId="0" borderId="0" xfId="0" applyNumberFormat="1" applyFont="1"/>
    <xf numFmtId="0" fontId="7" fillId="0" borderId="0" xfId="0" applyFont="1"/>
    <xf numFmtId="0" fontId="8" fillId="0" borderId="0" xfId="0" applyFont="1"/>
    <xf numFmtId="0" fontId="4" fillId="0" borderId="0" xfId="0" applyFont="1" applyBorder="1"/>
    <xf numFmtId="0" fontId="3" fillId="0" borderId="0" xfId="0" applyFont="1" applyBorder="1"/>
    <xf numFmtId="0" fontId="11" fillId="2" borderId="0" xfId="0" applyFont="1" applyFill="1" applyAlignment="1">
      <alignment horizontal="left" vertical="center"/>
    </xf>
    <xf numFmtId="0" fontId="8" fillId="0" borderId="0" xfId="0" applyFont="1" applyBorder="1"/>
    <xf numFmtId="0" fontId="13" fillId="0" borderId="0" xfId="0" applyFont="1"/>
    <xf numFmtId="4" fontId="0" fillId="0" borderId="0" xfId="0" applyNumberFormat="1"/>
    <xf numFmtId="3" fontId="0" fillId="0" borderId="0" xfId="0" applyNumberFormat="1"/>
    <xf numFmtId="4" fontId="13" fillId="0" borderId="0" xfId="0" applyNumberFormat="1" applyFont="1"/>
    <xf numFmtId="3" fontId="4" fillId="0" borderId="0" xfId="0" applyNumberFormat="1" applyFont="1"/>
    <xf numFmtId="3" fontId="3" fillId="0" borderId="0" xfId="0" applyNumberFormat="1" applyFont="1"/>
    <xf numFmtId="3" fontId="13" fillId="0" borderId="0" xfId="0" applyNumberFormat="1" applyFont="1"/>
    <xf numFmtId="0" fontId="14" fillId="0" borderId="0" xfId="0" applyFont="1"/>
    <xf numFmtId="4" fontId="3" fillId="0" borderId="0" xfId="0" applyNumberFormat="1" applyFont="1" applyAlignment="1" applyProtection="1">
      <alignment horizontal="right"/>
    </xf>
    <xf numFmtId="0" fontId="4" fillId="0" borderId="0" xfId="0" applyFont="1" applyProtection="1"/>
    <xf numFmtId="3" fontId="3" fillId="0" borderId="0" xfId="0" applyNumberFormat="1" applyFont="1" applyProtection="1"/>
    <xf numFmtId="3" fontId="3" fillId="0" borderId="0" xfId="0" applyNumberFormat="1" applyFont="1" applyAlignment="1" applyProtection="1">
      <alignment horizontal="right"/>
    </xf>
    <xf numFmtId="3" fontId="8" fillId="0" borderId="0" xfId="0" applyNumberFormat="1" applyFont="1" applyProtection="1"/>
    <xf numFmtId="0" fontId="3" fillId="0" borderId="0" xfId="0" applyFont="1" applyProtection="1"/>
    <xf numFmtId="0" fontId="8" fillId="0" borderId="0" xfId="0" applyFont="1" applyProtection="1"/>
    <xf numFmtId="4" fontId="3" fillId="0" borderId="0" xfId="0" applyNumberFormat="1" applyFont="1" applyProtection="1"/>
    <xf numFmtId="0" fontId="0" fillId="0" borderId="0" xfId="0" applyProtection="1"/>
    <xf numFmtId="0" fontId="3" fillId="0" borderId="0" xfId="0" applyFont="1" applyBorder="1" applyProtection="1"/>
    <xf numFmtId="9" fontId="3" fillId="0" borderId="0" xfId="0" applyNumberFormat="1" applyFont="1" applyBorder="1" applyProtection="1"/>
    <xf numFmtId="0" fontId="8" fillId="0" borderId="0" xfId="0" applyFont="1" applyBorder="1" applyProtection="1"/>
    <xf numFmtId="0" fontId="4" fillId="0" borderId="0" xfId="0" applyFont="1" applyBorder="1" applyProtection="1"/>
    <xf numFmtId="0" fontId="4" fillId="0" borderId="0" xfId="0" applyFont="1" applyFill="1" applyBorder="1" applyProtection="1"/>
    <xf numFmtId="0" fontId="0" fillId="0" borderId="0" xfId="0" applyFill="1" applyBorder="1"/>
    <xf numFmtId="0" fontId="24" fillId="0" borderId="0" xfId="0" applyFont="1" applyFill="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8" fillId="0" borderId="0" xfId="0" applyFont="1" applyFill="1" applyBorder="1" applyAlignment="1">
      <alignment horizontal="left"/>
    </xf>
    <xf numFmtId="49" fontId="25" fillId="0" borderId="0" xfId="0" applyNumberFormat="1" applyFont="1" applyFill="1" applyBorder="1" applyAlignment="1" applyProtection="1">
      <alignment horizontal="center" vertical="center" wrapText="1"/>
    </xf>
    <xf numFmtId="3" fontId="12" fillId="0" borderId="0" xfId="0" applyNumberFormat="1" applyFont="1" applyFill="1" applyBorder="1" applyAlignment="1">
      <alignment horizontal="center"/>
    </xf>
    <xf numFmtId="3" fontId="24" fillId="0" borderId="0" xfId="0" applyNumberFormat="1" applyFont="1" applyAlignment="1">
      <alignment horizontal="center" vertical="center"/>
    </xf>
    <xf numFmtId="3" fontId="24" fillId="0" borderId="0" xfId="0" applyNumberFormat="1" applyFont="1" applyBorder="1" applyAlignment="1">
      <alignment horizontal="center" vertical="center"/>
    </xf>
    <xf numFmtId="3" fontId="27" fillId="0" borderId="0" xfId="0" applyNumberFormat="1" applyFont="1" applyAlignment="1">
      <alignment horizontal="center" vertical="center"/>
    </xf>
    <xf numFmtId="3" fontId="27" fillId="0" borderId="0" xfId="0" applyNumberFormat="1" applyFont="1" applyBorder="1" applyAlignment="1">
      <alignment horizontal="center" vertical="center"/>
    </xf>
    <xf numFmtId="3" fontId="8" fillId="0" borderId="0" xfId="0" applyNumberFormat="1" applyFont="1" applyFill="1" applyBorder="1"/>
    <xf numFmtId="0" fontId="8" fillId="0" borderId="0" xfId="0" applyFont="1" applyAlignment="1">
      <alignment horizontal="center"/>
    </xf>
    <xf numFmtId="0" fontId="8" fillId="0" borderId="0" xfId="0" applyFont="1" applyFill="1"/>
    <xf numFmtId="4" fontId="3" fillId="0" borderId="0" xfId="0" applyNumberFormat="1" applyFont="1" applyFill="1" applyAlignment="1" applyProtection="1">
      <alignment horizontal="right"/>
    </xf>
    <xf numFmtId="0" fontId="0" fillId="0" borderId="0" xfId="0" applyFill="1"/>
    <xf numFmtId="0" fontId="3" fillId="0" borderId="0" xfId="0" applyFont="1" applyFill="1" applyProtection="1"/>
    <xf numFmtId="0" fontId="3" fillId="2" borderId="0" xfId="0" applyFont="1" applyFill="1"/>
    <xf numFmtId="0" fontId="3" fillId="0" borderId="1" xfId="0" applyFont="1" applyBorder="1" applyProtection="1"/>
    <xf numFmtId="0" fontId="8" fillId="0" borderId="2" xfId="0" applyFont="1" applyBorder="1"/>
    <xf numFmtId="0" fontId="24" fillId="0" borderId="0" xfId="0" applyFont="1" applyFill="1" applyBorder="1" applyAlignment="1">
      <alignment horizontal="center" vertical="center"/>
    </xf>
    <xf numFmtId="3" fontId="3" fillId="2" borderId="0" xfId="0" applyNumberFormat="1" applyFont="1" applyFill="1" applyAlignment="1">
      <alignment horizontal="right"/>
    </xf>
    <xf numFmtId="4" fontId="3" fillId="2" borderId="0" xfId="0" applyNumberFormat="1" applyFont="1" applyFill="1"/>
    <xf numFmtId="0" fontId="0" fillId="2" borderId="0" xfId="0" applyFill="1"/>
    <xf numFmtId="0" fontId="31" fillId="0" borderId="0" xfId="0" applyFont="1" applyAlignment="1">
      <alignment horizontal="center" vertical="center"/>
    </xf>
    <xf numFmtId="49" fontId="25" fillId="0" borderId="2" xfId="0" applyNumberFormat="1" applyFont="1" applyFill="1" applyBorder="1" applyAlignment="1" applyProtection="1">
      <alignment horizontal="center" vertical="center" wrapText="1"/>
    </xf>
    <xf numFmtId="3" fontId="8" fillId="0" borderId="0" xfId="0" applyNumberFormat="1" applyFont="1" applyFill="1" applyBorder="1" applyAlignment="1">
      <alignment horizontal="center"/>
    </xf>
    <xf numFmtId="3" fontId="31" fillId="0" borderId="0" xfId="0" applyNumberFormat="1" applyFont="1" applyAlignment="1">
      <alignment horizontal="center" vertical="center"/>
    </xf>
    <xf numFmtId="49" fontId="26" fillId="0" borderId="2" xfId="0" applyNumberFormat="1" applyFont="1" applyFill="1" applyBorder="1" applyAlignment="1" applyProtection="1">
      <alignment horizontal="center" vertical="center" wrapText="1"/>
    </xf>
    <xf numFmtId="0" fontId="23" fillId="0" borderId="0" xfId="0" applyFont="1" applyAlignment="1">
      <alignment horizontal="center" vertical="center"/>
    </xf>
    <xf numFmtId="0" fontId="27" fillId="0" borderId="0" xfId="0" applyFont="1" applyAlignment="1">
      <alignment horizontal="center" vertical="center"/>
    </xf>
    <xf numFmtId="0" fontId="27" fillId="0" borderId="0" xfId="0" applyFont="1" applyBorder="1" applyAlignment="1">
      <alignment horizontal="center" vertical="center"/>
    </xf>
    <xf numFmtId="4" fontId="19" fillId="0" borderId="0" xfId="0" applyNumberFormat="1" applyFont="1"/>
    <xf numFmtId="0" fontId="19" fillId="0" borderId="0" xfId="0" applyFont="1"/>
    <xf numFmtId="0" fontId="35" fillId="0" borderId="0" xfId="0" applyFont="1"/>
    <xf numFmtId="0" fontId="22" fillId="0" borderId="0" xfId="0" applyFont="1" applyFill="1" applyAlignment="1">
      <alignment horizontal="left" vertical="distributed"/>
    </xf>
    <xf numFmtId="0" fontId="6" fillId="0" borderId="0" xfId="0" applyFont="1" applyFill="1" applyAlignment="1"/>
    <xf numFmtId="0" fontId="0" fillId="0" borderId="0" xfId="0" applyAlignment="1">
      <alignment horizontal="center"/>
    </xf>
    <xf numFmtId="3" fontId="4" fillId="2" borderId="2" xfId="0" applyNumberFormat="1" applyFont="1" applyFill="1" applyBorder="1" applyAlignment="1">
      <alignment horizontal="center"/>
    </xf>
    <xf numFmtId="3" fontId="4" fillId="0" borderId="0" xfId="0" applyNumberFormat="1" applyFont="1" applyFill="1" applyBorder="1" applyAlignment="1">
      <alignment horizontal="center"/>
    </xf>
    <xf numFmtId="3" fontId="4" fillId="0" borderId="0" xfId="0" applyNumberFormat="1" applyFont="1" applyFill="1" applyBorder="1"/>
    <xf numFmtId="3" fontId="36" fillId="0" borderId="0" xfId="0" applyNumberFormat="1" applyFont="1" applyAlignment="1">
      <alignment horizontal="center" vertical="center"/>
    </xf>
    <xf numFmtId="3" fontId="36" fillId="0" borderId="0" xfId="0" applyNumberFormat="1" applyFont="1" applyBorder="1" applyAlignment="1">
      <alignment horizontal="center" vertical="center"/>
    </xf>
    <xf numFmtId="0" fontId="8" fillId="0" borderId="0" xfId="0" applyFont="1" applyFill="1" applyBorder="1" applyAlignment="1" applyProtection="1">
      <alignment horizontal="center"/>
    </xf>
    <xf numFmtId="3" fontId="4" fillId="0" borderId="2" xfId="0" applyNumberFormat="1" applyFont="1" applyFill="1" applyBorder="1" applyAlignment="1">
      <alignment horizontal="center"/>
    </xf>
    <xf numFmtId="49" fontId="38" fillId="2" borderId="0" xfId="0" applyNumberFormat="1" applyFont="1" applyFill="1" applyBorder="1" applyAlignment="1" applyProtection="1">
      <alignment horizontal="center" vertical="center" wrapText="1"/>
    </xf>
    <xf numFmtId="4" fontId="12" fillId="0" borderId="0" xfId="0" applyNumberFormat="1" applyFont="1" applyFill="1" applyBorder="1" applyAlignment="1" applyProtection="1">
      <alignment horizontal="center"/>
    </xf>
    <xf numFmtId="4" fontId="8" fillId="0" borderId="0" xfId="0" applyNumberFormat="1" applyFont="1" applyFill="1" applyBorder="1" applyAlignment="1" applyProtection="1">
      <alignment horizontal="center"/>
    </xf>
    <xf numFmtId="9" fontId="12" fillId="0" borderId="0" xfId="0" applyNumberFormat="1" applyFont="1" applyFill="1" applyBorder="1" applyAlignment="1" applyProtection="1">
      <alignment horizontal="center"/>
    </xf>
    <xf numFmtId="4" fontId="39" fillId="0" borderId="0" xfId="0" quotePrefix="1" applyNumberFormat="1" applyFont="1" applyFill="1" applyBorder="1" applyAlignment="1" applyProtection="1">
      <alignment horizontal="center"/>
    </xf>
    <xf numFmtId="0" fontId="12" fillId="0" borderId="0" xfId="0" applyFont="1" applyFill="1" applyBorder="1" applyAlignment="1" applyProtection="1">
      <alignment horizontal="left"/>
    </xf>
    <xf numFmtId="0" fontId="41" fillId="0" borderId="0" xfId="0" applyFont="1" applyFill="1" applyBorder="1" applyAlignment="1" applyProtection="1">
      <alignment horizontal="left"/>
    </xf>
    <xf numFmtId="49" fontId="41" fillId="0" borderId="0" xfId="0" applyNumberFormat="1" applyFont="1" applyFill="1" applyBorder="1" applyAlignment="1" applyProtection="1">
      <alignment horizontal="center" vertical="top"/>
    </xf>
    <xf numFmtId="0" fontId="32" fillId="0" borderId="0" xfId="0" applyFont="1" applyFill="1" applyBorder="1" applyAlignment="1" applyProtection="1">
      <alignment horizontal="center"/>
    </xf>
    <xf numFmtId="3" fontId="24" fillId="0" borderId="0"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0" fontId="43" fillId="0" borderId="0" xfId="0" applyFont="1" applyFill="1" applyBorder="1" applyAlignment="1">
      <alignment vertical="center"/>
    </xf>
    <xf numFmtId="3" fontId="12" fillId="0" borderId="0" xfId="0" applyNumberFormat="1" applyFont="1" applyFill="1" applyBorder="1" applyAlignment="1">
      <alignment horizontal="left"/>
    </xf>
    <xf numFmtId="3" fontId="27" fillId="0" borderId="0" xfId="0" applyNumberFormat="1" applyFont="1" applyFill="1" applyBorder="1" applyAlignment="1">
      <alignment horizontal="center" vertical="center"/>
    </xf>
    <xf numFmtId="3" fontId="23" fillId="0" borderId="0" xfId="0" applyNumberFormat="1" applyFont="1" applyFill="1" applyBorder="1" applyAlignment="1">
      <alignment horizontal="center" vertical="center"/>
    </xf>
    <xf numFmtId="3" fontId="8" fillId="0" borderId="0" xfId="0" applyNumberFormat="1" applyFont="1" applyAlignment="1">
      <alignment horizontal="center"/>
    </xf>
    <xf numFmtId="0" fontId="8" fillId="0" borderId="0" xfId="0" applyFont="1" applyFill="1" applyProtection="1"/>
    <xf numFmtId="3" fontId="8" fillId="0" borderId="0" xfId="0" applyNumberFormat="1" applyFont="1" applyBorder="1" applyAlignment="1">
      <alignment horizontal="center"/>
    </xf>
    <xf numFmtId="4" fontId="4" fillId="0" borderId="0" xfId="0" applyNumberFormat="1" applyFont="1" applyProtection="1"/>
    <xf numFmtId="9" fontId="3" fillId="0" borderId="1" xfId="0" applyNumberFormat="1" applyFont="1" applyBorder="1" applyProtection="1"/>
    <xf numFmtId="3" fontId="31" fillId="0" borderId="0" xfId="0" applyNumberFormat="1" applyFont="1" applyFill="1" applyAlignment="1">
      <alignment horizontal="center" vertical="center"/>
    </xf>
    <xf numFmtId="3" fontId="4" fillId="0" borderId="0" xfId="0" applyNumberFormat="1" applyFont="1" applyFill="1" applyBorder="1" applyAlignment="1">
      <alignment horizontal="left"/>
    </xf>
    <xf numFmtId="0" fontId="46" fillId="0" borderId="0" xfId="0" applyFont="1" applyBorder="1" applyAlignment="1" applyProtection="1">
      <alignment horizontal="center" vertical="distributed"/>
    </xf>
    <xf numFmtId="4" fontId="47" fillId="0" borderId="0" xfId="0" applyNumberFormat="1" applyFont="1"/>
    <xf numFmtId="0" fontId="47" fillId="0" borderId="0" xfId="0" applyFont="1"/>
    <xf numFmtId="4" fontId="48" fillId="0" borderId="0" xfId="0" applyNumberFormat="1" applyFont="1"/>
    <xf numFmtId="0" fontId="48" fillId="0" borderId="0" xfId="0" applyFont="1"/>
    <xf numFmtId="4" fontId="50" fillId="0" borderId="0" xfId="0" applyNumberFormat="1" applyFont="1" applyFill="1" applyAlignment="1" applyProtection="1">
      <alignment horizontal="right"/>
    </xf>
    <xf numFmtId="3" fontId="12" fillId="0" borderId="7" xfId="0" applyNumberFormat="1" applyFont="1" applyFill="1" applyBorder="1" applyAlignment="1">
      <alignment horizontal="center"/>
    </xf>
    <xf numFmtId="3" fontId="12" fillId="0" borderId="9" xfId="0" applyNumberFormat="1" applyFont="1" applyFill="1" applyBorder="1" applyAlignment="1">
      <alignment horizontal="center"/>
    </xf>
    <xf numFmtId="0" fontId="0" fillId="0" borderId="0" xfId="0" applyAlignment="1">
      <alignment horizontal="right"/>
    </xf>
    <xf numFmtId="0" fontId="0" fillId="0" borderId="0" xfId="0" applyFill="1" applyAlignment="1">
      <alignment horizontal="right"/>
    </xf>
    <xf numFmtId="0" fontId="24" fillId="0" borderId="0" xfId="0" applyFont="1" applyAlignment="1">
      <alignment horizontal="right" vertical="center"/>
    </xf>
    <xf numFmtId="0" fontId="43" fillId="0" borderId="0" xfId="0" applyFont="1" applyFill="1" applyBorder="1" applyAlignment="1">
      <alignment horizontal="right" vertical="center"/>
    </xf>
    <xf numFmtId="0" fontId="27" fillId="0" borderId="0" xfId="0" applyFont="1" applyAlignment="1">
      <alignment horizontal="right" vertical="center"/>
    </xf>
    <xf numFmtId="3" fontId="12" fillId="0" borderId="3" xfId="0" applyNumberFormat="1" applyFont="1" applyFill="1" applyBorder="1" applyAlignment="1">
      <alignment horizontal="center"/>
    </xf>
    <xf numFmtId="3" fontId="23" fillId="0" borderId="0" xfId="0" applyNumberFormat="1" applyFont="1" applyFill="1" applyAlignment="1">
      <alignment horizontal="center" vertical="center"/>
    </xf>
    <xf numFmtId="0" fontId="36" fillId="0" borderId="0" xfId="0" applyFont="1" applyFill="1" applyBorder="1" applyAlignment="1">
      <alignment vertical="center"/>
    </xf>
    <xf numFmtId="3" fontId="23" fillId="0" borderId="0" xfId="0" applyNumberFormat="1" applyFont="1" applyFill="1" applyAlignment="1">
      <alignment horizontal="right" vertical="center"/>
    </xf>
    <xf numFmtId="0" fontId="8" fillId="0" borderId="0" xfId="0" applyFont="1" applyFill="1" applyAlignment="1">
      <alignment horizontal="right"/>
    </xf>
    <xf numFmtId="0" fontId="31" fillId="0" borderId="0" xfId="0" applyFont="1" applyAlignment="1">
      <alignment horizontal="right" vertical="center"/>
    </xf>
    <xf numFmtId="0" fontId="31" fillId="0" borderId="0" xfId="0" applyFont="1" applyBorder="1" applyAlignment="1">
      <alignment horizontal="center" vertical="center"/>
    </xf>
    <xf numFmtId="0" fontId="23" fillId="0" borderId="0" xfId="0" applyFont="1" applyBorder="1" applyAlignment="1">
      <alignment horizontal="center" vertical="center"/>
    </xf>
    <xf numFmtId="3" fontId="8" fillId="0" borderId="0" xfId="0" applyNumberFormat="1" applyFont="1" applyFill="1" applyAlignment="1">
      <alignment horizontal="center"/>
    </xf>
    <xf numFmtId="0" fontId="0" fillId="0" borderId="0" xfId="0" applyFont="1" applyFill="1"/>
    <xf numFmtId="0" fontId="0" fillId="0" borderId="0" xfId="0" applyFont="1" applyAlignment="1">
      <alignment horizontal="center"/>
    </xf>
    <xf numFmtId="0" fontId="18" fillId="0" borderId="0" xfId="0" applyFont="1"/>
    <xf numFmtId="10" fontId="4" fillId="2" borderId="2" xfId="0" applyNumberFormat="1" applyFont="1" applyFill="1" applyBorder="1" applyAlignment="1">
      <alignment horizontal="center"/>
    </xf>
    <xf numFmtId="0" fontId="24" fillId="0" borderId="0" xfId="0" applyFont="1" applyBorder="1" applyAlignment="1">
      <alignment horizontal="right" vertical="center"/>
    </xf>
    <xf numFmtId="0" fontId="27" fillId="0" borderId="0" xfId="0" applyFont="1" applyBorder="1" applyAlignment="1">
      <alignment horizontal="right" vertical="center"/>
    </xf>
    <xf numFmtId="0" fontId="24" fillId="0" borderId="0" xfId="0" applyFont="1" applyFill="1" applyAlignment="1">
      <alignment horizontal="right" vertical="center"/>
    </xf>
    <xf numFmtId="0" fontId="31" fillId="0" borderId="0" xfId="0" applyFont="1" applyFill="1" applyAlignment="1">
      <alignment horizontal="center" vertical="center"/>
    </xf>
    <xf numFmtId="0" fontId="4" fillId="0" borderId="0" xfId="0" applyFont="1" applyFill="1"/>
    <xf numFmtId="0" fontId="8" fillId="0" borderId="0" xfId="0" applyFont="1" applyAlignment="1">
      <alignment horizontal="right"/>
    </xf>
    <xf numFmtId="165" fontId="27" fillId="0" borderId="0" xfId="0" applyNumberFormat="1" applyFont="1" applyAlignment="1">
      <alignment horizontal="center" vertical="center"/>
    </xf>
    <xf numFmtId="4" fontId="3" fillId="0" borderId="0" xfId="0" applyNumberFormat="1" applyFont="1" applyFill="1" applyProtection="1"/>
    <xf numFmtId="3" fontId="56" fillId="0" borderId="0" xfId="0" applyNumberFormat="1" applyFont="1" applyFill="1" applyBorder="1" applyAlignment="1">
      <alignment horizontal="left"/>
    </xf>
    <xf numFmtId="0" fontId="0" fillId="0" borderId="0" xfId="0" applyFill="1" applyAlignment="1">
      <alignment horizontal="center"/>
    </xf>
    <xf numFmtId="3" fontId="36" fillId="0" borderId="0" xfId="0" applyNumberFormat="1" applyFont="1" applyFill="1" applyAlignment="1">
      <alignment horizontal="left" vertical="center"/>
    </xf>
    <xf numFmtId="3" fontId="8" fillId="0" borderId="8" xfId="0" applyNumberFormat="1" applyFont="1" applyFill="1" applyBorder="1" applyAlignment="1">
      <alignment horizontal="center"/>
    </xf>
    <xf numFmtId="0" fontId="46" fillId="0" borderId="0" xfId="0" applyFont="1" applyAlignment="1" applyProtection="1">
      <alignment horizontal="center" vertical="distributed"/>
    </xf>
    <xf numFmtId="0" fontId="46" fillId="0" borderId="0" xfId="0" applyFont="1" applyAlignment="1">
      <alignment horizontal="center" vertical="distributed"/>
    </xf>
    <xf numFmtId="0" fontId="8" fillId="0" borderId="0" xfId="0" quotePrefix="1" applyFont="1"/>
    <xf numFmtId="0" fontId="60" fillId="0" borderId="0" xfId="0" applyFont="1" applyFill="1" applyAlignment="1" applyProtection="1">
      <alignment horizontal="left" vertical="center"/>
    </xf>
    <xf numFmtId="4" fontId="54" fillId="0" borderId="0" xfId="0" applyNumberFormat="1" applyFont="1" applyFill="1" applyAlignment="1" applyProtection="1">
      <alignment horizontal="right"/>
    </xf>
    <xf numFmtId="0" fontId="54" fillId="0" borderId="0" xfId="0" applyFont="1" applyFill="1" applyProtection="1"/>
    <xf numFmtId="0" fontId="62" fillId="0" borderId="0" xfId="0" applyFont="1" applyFill="1" applyAlignment="1" applyProtection="1">
      <alignment horizontal="left" vertical="center"/>
    </xf>
    <xf numFmtId="3" fontId="54" fillId="0" borderId="0" xfId="0" applyNumberFormat="1" applyFont="1" applyFill="1" applyAlignment="1" applyProtection="1">
      <alignment horizontal="right"/>
    </xf>
    <xf numFmtId="0" fontId="0" fillId="0" borderId="0" xfId="0" applyFill="1" applyProtection="1"/>
    <xf numFmtId="4" fontId="29" fillId="0" borderId="0" xfId="0" applyNumberFormat="1" applyFont="1" applyFill="1" applyProtection="1"/>
    <xf numFmtId="0" fontId="29" fillId="0" borderId="0" xfId="0" applyFont="1" applyFill="1" applyProtection="1"/>
    <xf numFmtId="0" fontId="66" fillId="0" borderId="0" xfId="0" applyFont="1" applyFill="1" applyProtection="1"/>
    <xf numFmtId="0" fontId="66" fillId="0" borderId="0" xfId="0" applyFont="1" applyFill="1"/>
    <xf numFmtId="0" fontId="67" fillId="0" borderId="0" xfId="0" applyFont="1" applyFill="1" applyAlignment="1" applyProtection="1">
      <alignment horizontal="center" vertical="distributed"/>
    </xf>
    <xf numFmtId="3" fontId="29" fillId="0" borderId="0" xfId="0" applyNumberFormat="1" applyFont="1" applyFill="1" applyAlignment="1" applyProtection="1">
      <alignment horizontal="right"/>
    </xf>
    <xf numFmtId="0" fontId="54" fillId="0" borderId="0" xfId="0" applyFont="1" applyBorder="1" applyAlignment="1" applyProtection="1">
      <alignment horizontal="center" vertical="distributed"/>
    </xf>
    <xf numFmtId="0" fontId="54" fillId="0" borderId="1" xfId="0" applyFont="1" applyBorder="1" applyAlignment="1" applyProtection="1">
      <alignment horizontal="center" vertical="distributed"/>
    </xf>
    <xf numFmtId="3" fontId="4" fillId="0" borderId="0" xfId="0" applyNumberFormat="1" applyFont="1" applyFill="1"/>
    <xf numFmtId="3" fontId="12" fillId="0" borderId="3" xfId="0" applyNumberFormat="1" applyFont="1" applyFill="1" applyBorder="1" applyAlignment="1">
      <alignment horizontal="left"/>
    </xf>
    <xf numFmtId="3" fontId="8" fillId="0" borderId="3" xfId="0" applyNumberFormat="1" applyFont="1" applyFill="1" applyBorder="1" applyAlignment="1">
      <alignment horizontal="right"/>
    </xf>
    <xf numFmtId="3" fontId="8" fillId="0" borderId="3" xfId="0" applyNumberFormat="1" applyFont="1" applyFill="1" applyBorder="1" applyAlignment="1">
      <alignment horizontal="left"/>
    </xf>
    <xf numFmtId="3" fontId="12" fillId="0" borderId="3" xfId="0" applyNumberFormat="1" applyFont="1" applyFill="1" applyBorder="1" applyAlignment="1">
      <alignment horizontal="right"/>
    </xf>
    <xf numFmtId="3" fontId="8" fillId="3" borderId="3" xfId="0" applyNumberFormat="1" applyFont="1" applyFill="1" applyBorder="1" applyAlignment="1">
      <alignment horizontal="center"/>
    </xf>
    <xf numFmtId="3" fontId="8" fillId="0" borderId="9" xfId="0" applyNumberFormat="1" applyFont="1" applyFill="1" applyBorder="1" applyAlignment="1">
      <alignment horizontal="center"/>
    </xf>
    <xf numFmtId="3" fontId="23" fillId="0" borderId="3" xfId="0" applyNumberFormat="1" applyFont="1" applyFill="1" applyBorder="1" applyAlignment="1">
      <alignment horizontal="center" vertical="center"/>
    </xf>
    <xf numFmtId="3" fontId="32" fillId="0" borderId="0" xfId="0" applyNumberFormat="1" applyFont="1" applyFill="1" applyBorder="1" applyAlignment="1"/>
    <xf numFmtId="3" fontId="30" fillId="0" borderId="0" xfId="0" applyNumberFormat="1" applyFont="1" applyFill="1" applyBorder="1" applyAlignment="1">
      <alignment horizontal="left" vertical="distributed"/>
    </xf>
    <xf numFmtId="3" fontId="45" fillId="0" borderId="0" xfId="0" applyNumberFormat="1" applyFont="1" applyFill="1" applyBorder="1" applyAlignment="1">
      <alignment horizontal="center" vertical="distributed"/>
    </xf>
    <xf numFmtId="3" fontId="32" fillId="0" borderId="0" xfId="0" applyNumberFormat="1" applyFont="1" applyFill="1" applyAlignment="1">
      <alignment horizontal="left"/>
    </xf>
    <xf numFmtId="3" fontId="8" fillId="0" borderId="10" xfId="0" applyNumberFormat="1" applyFont="1" applyFill="1" applyBorder="1" applyAlignment="1">
      <alignment horizontal="center" wrapText="1"/>
    </xf>
    <xf numFmtId="3" fontId="12" fillId="0" borderId="0" xfId="0" applyNumberFormat="1" applyFont="1" applyBorder="1"/>
    <xf numFmtId="0" fontId="23" fillId="0" borderId="3" xfId="0" applyFont="1" applyBorder="1" applyAlignment="1">
      <alignment horizontal="right" vertical="center"/>
    </xf>
    <xf numFmtId="3" fontId="23" fillId="0" borderId="3" xfId="0" applyNumberFormat="1" applyFont="1" applyBorder="1" applyAlignment="1">
      <alignment horizontal="center" vertical="center"/>
    </xf>
    <xf numFmtId="0" fontId="31" fillId="0" borderId="3" xfId="0" applyFont="1" applyBorder="1" applyAlignment="1">
      <alignment horizontal="right" vertical="center"/>
    </xf>
    <xf numFmtId="0" fontId="8" fillId="0" borderId="3" xfId="0" applyFont="1" applyFill="1" applyBorder="1" applyAlignment="1">
      <alignment horizontal="left"/>
    </xf>
    <xf numFmtId="0" fontId="12" fillId="0" borderId="3" xfId="0" applyFont="1" applyFill="1" applyBorder="1" applyAlignment="1">
      <alignment horizontal="left"/>
    </xf>
    <xf numFmtId="0" fontId="81" fillId="0" borderId="3" xfId="0" applyFont="1" applyFill="1" applyBorder="1" applyAlignment="1">
      <alignment horizontal="left" wrapText="1"/>
    </xf>
    <xf numFmtId="3" fontId="31" fillId="0" borderId="3" xfId="0" applyNumberFormat="1" applyFont="1" applyFill="1" applyBorder="1" applyAlignment="1">
      <alignment horizontal="center"/>
    </xf>
    <xf numFmtId="0" fontId="6" fillId="0" borderId="3" xfId="0" applyFont="1" applyFill="1" applyBorder="1" applyAlignment="1">
      <alignment horizontal="left"/>
    </xf>
    <xf numFmtId="3" fontId="8" fillId="0" borderId="3" xfId="0" applyNumberFormat="1" applyFont="1" applyFill="1" applyBorder="1" applyAlignment="1">
      <alignment horizontal="center" wrapText="1"/>
    </xf>
    <xf numFmtId="3" fontId="23" fillId="0" borderId="3" xfId="0" applyNumberFormat="1" applyFont="1" applyFill="1" applyBorder="1" applyAlignment="1">
      <alignment horizontal="center"/>
    </xf>
    <xf numFmtId="0" fontId="3" fillId="0" borderId="0" xfId="5" applyFont="1" applyFill="1" applyBorder="1" applyAlignment="1" applyProtection="1">
      <alignment horizontal="center"/>
    </xf>
    <xf numFmtId="0" fontId="8" fillId="0" borderId="3" xfId="5" applyFont="1" applyFill="1" applyBorder="1" applyAlignment="1" applyProtection="1">
      <alignment horizontal="left" vertical="center" wrapText="1"/>
    </xf>
    <xf numFmtId="0" fontId="7" fillId="0" borderId="0" xfId="0" applyFont="1" applyFill="1"/>
    <xf numFmtId="3" fontId="8" fillId="0" borderId="3" xfId="5" applyNumberFormat="1" applyFont="1" applyFill="1" applyBorder="1" applyAlignment="1" applyProtection="1">
      <alignment horizontal="center" vertical="center" wrapText="1"/>
    </xf>
    <xf numFmtId="3" fontId="8" fillId="0" borderId="3" xfId="5" applyNumberFormat="1" applyFont="1" applyFill="1" applyBorder="1" applyAlignment="1" applyProtection="1">
      <alignment vertical="justify" wrapText="1"/>
    </xf>
    <xf numFmtId="3" fontId="8" fillId="0" borderId="3" xfId="5" applyNumberFormat="1" applyFont="1" applyFill="1" applyBorder="1" applyAlignment="1" applyProtection="1">
      <alignment horizontal="center" vertical="justify"/>
    </xf>
    <xf numFmtId="3" fontId="12" fillId="0" borderId="3" xfId="5" applyNumberFormat="1" applyFont="1" applyFill="1" applyBorder="1" applyAlignment="1" applyProtection="1">
      <alignment horizontal="center" vertical="justify"/>
    </xf>
    <xf numFmtId="3" fontId="8" fillId="0" borderId="3" xfId="5" applyNumberFormat="1" applyFont="1" applyFill="1" applyBorder="1" applyAlignment="1" applyProtection="1">
      <alignment horizontal="center" vertical="justify" wrapText="1"/>
    </xf>
    <xf numFmtId="3" fontId="12" fillId="0" borderId="3" xfId="5" applyNumberFormat="1" applyFont="1" applyFill="1" applyBorder="1" applyAlignment="1" applyProtection="1">
      <alignment horizontal="center" vertical="justify" wrapText="1"/>
    </xf>
    <xf numFmtId="3" fontId="8" fillId="3" borderId="3" xfId="5" applyNumberFormat="1" applyFont="1" applyFill="1" applyBorder="1" applyAlignment="1" applyProtection="1">
      <alignment horizontal="center" vertical="center" wrapText="1"/>
      <protection locked="0"/>
    </xf>
    <xf numFmtId="0" fontId="31" fillId="0" borderId="0" xfId="0" applyFont="1" applyFill="1" applyAlignment="1">
      <alignment horizontal="right" vertical="distributed"/>
    </xf>
    <xf numFmtId="0" fontId="12" fillId="0" borderId="0" xfId="5" applyFont="1" applyFill="1" applyBorder="1" applyAlignment="1" applyProtection="1">
      <alignment horizontal="right" vertical="center" wrapText="1"/>
    </xf>
    <xf numFmtId="0" fontId="31" fillId="0" borderId="0" xfId="5" applyFont="1" applyBorder="1" applyAlignment="1">
      <alignment horizontal="right" wrapText="1"/>
    </xf>
    <xf numFmtId="0" fontId="31" fillId="0" borderId="3" xfId="5" applyFont="1" applyFill="1" applyBorder="1" applyAlignment="1">
      <alignment horizontal="right"/>
    </xf>
    <xf numFmtId="0" fontId="8" fillId="0" borderId="3" xfId="5" applyFont="1" applyFill="1" applyBorder="1" applyAlignment="1" applyProtection="1">
      <alignment horizontal="right" vertical="center" wrapText="1"/>
    </xf>
    <xf numFmtId="3" fontId="31" fillId="0" borderId="3" xfId="0" applyNumberFormat="1" applyFont="1" applyBorder="1" applyAlignment="1">
      <alignment horizontal="right" vertical="center"/>
    </xf>
    <xf numFmtId="165" fontId="24" fillId="0" borderId="0" xfId="0" applyNumberFormat="1" applyFont="1" applyAlignment="1">
      <alignment horizontal="center" vertical="center"/>
    </xf>
    <xf numFmtId="0" fontId="12" fillId="0" borderId="3" xfId="5" applyFont="1" applyFill="1" applyBorder="1" applyAlignment="1" applyProtection="1">
      <alignment horizontal="right" vertical="center" wrapText="1"/>
    </xf>
    <xf numFmtId="0" fontId="37" fillId="0" borderId="0" xfId="0" applyFont="1" applyFill="1" applyBorder="1" applyAlignment="1">
      <alignment vertical="justify"/>
    </xf>
    <xf numFmtId="0" fontId="12" fillId="0" borderId="3" xfId="0" applyFont="1" applyFill="1" applyBorder="1" applyAlignment="1" applyProtection="1">
      <alignment vertical="justify" wrapText="1"/>
    </xf>
    <xf numFmtId="0" fontId="8" fillId="0" borderId="3" xfId="0" applyFont="1" applyFill="1" applyBorder="1" applyAlignment="1" applyProtection="1">
      <alignment vertical="justify" wrapText="1"/>
    </xf>
    <xf numFmtId="0" fontId="8" fillId="0" borderId="3" xfId="0" applyFont="1" applyFill="1" applyBorder="1" applyAlignment="1" applyProtection="1">
      <alignment horizontal="left" vertical="justify" wrapText="1"/>
    </xf>
    <xf numFmtId="164" fontId="12" fillId="0" borderId="3" xfId="0" applyNumberFormat="1" applyFont="1" applyFill="1" applyBorder="1" applyAlignment="1" applyProtection="1">
      <alignment vertical="justify" wrapText="1"/>
    </xf>
    <xf numFmtId="164" fontId="12" fillId="0" borderId="3" xfId="0" applyNumberFormat="1" applyFont="1" applyFill="1" applyBorder="1" applyAlignment="1" applyProtection="1">
      <alignment horizontal="left" vertical="justify" wrapText="1"/>
    </xf>
    <xf numFmtId="164" fontId="8" fillId="0" borderId="3" xfId="0" applyNumberFormat="1" applyFont="1" applyFill="1" applyBorder="1" applyAlignment="1" applyProtection="1">
      <alignment vertical="justify" wrapText="1"/>
    </xf>
    <xf numFmtId="0" fontId="8" fillId="0" borderId="0" xfId="0" applyFont="1" applyFill="1" applyBorder="1" applyAlignment="1" applyProtection="1">
      <alignment vertical="justify"/>
    </xf>
    <xf numFmtId="3" fontId="12" fillId="0" borderId="0" xfId="5" quotePrefix="1" applyNumberFormat="1" applyFont="1" applyFill="1" applyBorder="1" applyAlignment="1" applyProtection="1">
      <alignment horizontal="center"/>
    </xf>
    <xf numFmtId="3" fontId="12" fillId="0" borderId="3" xfId="5" applyNumberFormat="1" applyFont="1" applyFill="1" applyBorder="1" applyAlignment="1" applyProtection="1">
      <alignment horizontal="center"/>
    </xf>
    <xf numFmtId="3" fontId="12" fillId="0" borderId="0" xfId="0" applyNumberFormat="1" applyFont="1" applyFill="1" applyAlignment="1">
      <alignment horizontal="center"/>
    </xf>
    <xf numFmtId="3" fontId="8" fillId="3" borderId="3" xfId="5" applyNumberFormat="1" applyFont="1" applyFill="1" applyBorder="1" applyAlignment="1" applyProtection="1">
      <alignment horizontal="center" vertical="center"/>
      <protection locked="0"/>
    </xf>
    <xf numFmtId="0" fontId="12" fillId="0" borderId="0" xfId="5" applyFont="1" applyFill="1" applyBorder="1" applyAlignment="1" applyProtection="1">
      <alignment horizontal="left"/>
    </xf>
    <xf numFmtId="0" fontId="4" fillId="0" borderId="0" xfId="0" applyFont="1" applyFill="1" applyAlignment="1">
      <alignment horizontal="left"/>
    </xf>
    <xf numFmtId="3" fontId="8" fillId="3" borderId="3" xfId="0" applyNumberFormat="1" applyFont="1" applyFill="1" applyBorder="1" applyAlignment="1" applyProtection="1">
      <alignment horizontal="center" vertical="justify"/>
      <protection locked="0"/>
    </xf>
    <xf numFmtId="3" fontId="12" fillId="0" borderId="3" xfId="0" applyNumberFormat="1" applyFont="1" applyFill="1" applyBorder="1" applyAlignment="1" applyProtection="1">
      <alignment horizontal="center" vertical="justify" wrapText="1"/>
    </xf>
    <xf numFmtId="3" fontId="8" fillId="0" borderId="0" xfId="0" applyNumberFormat="1" applyFont="1" applyFill="1" applyBorder="1" applyAlignment="1" applyProtection="1">
      <alignment horizontal="center" vertical="justify"/>
    </xf>
    <xf numFmtId="0" fontId="12" fillId="0" borderId="3" xfId="5" applyFont="1" applyFill="1" applyBorder="1" applyAlignment="1" applyProtection="1">
      <alignment horizontal="left" vertical="center" wrapText="1"/>
    </xf>
    <xf numFmtId="3" fontId="8" fillId="0" borderId="3" xfId="0" applyNumberFormat="1" applyFont="1" applyFill="1" applyBorder="1" applyAlignment="1" applyProtection="1">
      <alignment horizontal="center" vertical="justify" wrapText="1"/>
    </xf>
    <xf numFmtId="3" fontId="21" fillId="0" borderId="3" xfId="5" applyNumberFormat="1" applyFont="1" applyFill="1" applyBorder="1" applyAlignment="1" applyProtection="1">
      <alignment horizontal="center" vertical="center" wrapText="1"/>
    </xf>
    <xf numFmtId="3" fontId="21" fillId="3" borderId="3" xfId="0" applyNumberFormat="1" applyFont="1" applyFill="1" applyBorder="1" applyAlignment="1" applyProtection="1">
      <alignment horizontal="center" vertical="justify"/>
      <protection locked="0"/>
    </xf>
    <xf numFmtId="3" fontId="20" fillId="0" borderId="3" xfId="0" applyNumberFormat="1" applyFont="1" applyFill="1" applyBorder="1" applyAlignment="1" applyProtection="1">
      <alignment horizontal="center" vertical="justify" wrapText="1"/>
    </xf>
    <xf numFmtId="3" fontId="21" fillId="0" borderId="3" xfId="0" applyNumberFormat="1" applyFont="1" applyFill="1" applyBorder="1" applyAlignment="1" applyProtection="1">
      <alignment horizontal="center" vertical="justify" wrapText="1"/>
    </xf>
    <xf numFmtId="3" fontId="21" fillId="0" borderId="0" xfId="0" applyNumberFormat="1" applyFont="1" applyFill="1" applyBorder="1" applyAlignment="1" applyProtection="1">
      <alignment horizontal="center" vertical="justify"/>
    </xf>
    <xf numFmtId="0" fontId="86" fillId="0" borderId="0" xfId="5" quotePrefix="1" applyFont="1" applyFill="1" applyBorder="1" applyAlignment="1" applyProtection="1">
      <alignment horizontal="center" vertical="justify"/>
    </xf>
    <xf numFmtId="0" fontId="87" fillId="0" borderId="3" xfId="5" applyFont="1" applyFill="1" applyBorder="1" applyAlignment="1" applyProtection="1">
      <alignment horizontal="center" vertical="center" wrapText="1"/>
    </xf>
    <xf numFmtId="3" fontId="87" fillId="0" borderId="3" xfId="5" applyNumberFormat="1" applyFont="1" applyFill="1" applyBorder="1" applyAlignment="1" applyProtection="1">
      <alignment horizontal="center" vertical="justify"/>
    </xf>
    <xf numFmtId="3" fontId="86" fillId="0" borderId="3" xfId="5" applyNumberFormat="1" applyFont="1" applyFill="1" applyBorder="1" applyAlignment="1" applyProtection="1">
      <alignment horizontal="center" vertical="justify"/>
    </xf>
    <xf numFmtId="3" fontId="87" fillId="0" borderId="3" xfId="5" applyNumberFormat="1" applyFont="1" applyFill="1" applyBorder="1" applyAlignment="1" applyProtection="1">
      <alignment horizontal="center" vertical="justify" wrapText="1"/>
    </xf>
    <xf numFmtId="3" fontId="86" fillId="0" borderId="3" xfId="5" applyNumberFormat="1" applyFont="1" applyFill="1" applyBorder="1" applyAlignment="1" applyProtection="1">
      <alignment horizontal="center" vertical="justify" wrapText="1"/>
    </xf>
    <xf numFmtId="3" fontId="87" fillId="0" borderId="3" xfId="5" applyNumberFormat="1" applyFont="1" applyFill="1" applyBorder="1" applyAlignment="1" applyProtection="1">
      <alignment horizontal="center" vertical="center" wrapText="1"/>
    </xf>
    <xf numFmtId="3" fontId="86" fillId="0" borderId="3" xfId="5" applyNumberFormat="1" applyFont="1" applyFill="1" applyBorder="1" applyAlignment="1" applyProtection="1">
      <alignment horizontal="center" vertical="center" wrapText="1"/>
    </xf>
    <xf numFmtId="3" fontId="87" fillId="3" borderId="3" xfId="5" applyNumberFormat="1" applyFont="1" applyFill="1" applyBorder="1" applyAlignment="1" applyProtection="1">
      <alignment horizontal="center" vertical="center" wrapText="1"/>
      <protection locked="0"/>
    </xf>
    <xf numFmtId="3" fontId="20" fillId="0" borderId="0" xfId="5" quotePrefix="1" applyNumberFormat="1" applyFont="1" applyFill="1" applyBorder="1" applyAlignment="1" applyProtection="1">
      <alignment horizontal="center"/>
    </xf>
    <xf numFmtId="3" fontId="21" fillId="3" borderId="3" xfId="5" applyNumberFormat="1" applyFont="1" applyFill="1" applyBorder="1" applyAlignment="1" applyProtection="1">
      <alignment horizontal="center" vertical="center"/>
      <protection locked="0"/>
    </xf>
    <xf numFmtId="3" fontId="20" fillId="0" borderId="3" xfId="5" applyNumberFormat="1" applyFont="1" applyFill="1" applyBorder="1" applyAlignment="1" applyProtection="1">
      <alignment horizontal="center"/>
    </xf>
    <xf numFmtId="3" fontId="12" fillId="0" borderId="3" xfId="0" applyNumberFormat="1" applyFont="1" applyFill="1" applyBorder="1" applyAlignment="1" applyProtection="1">
      <alignment horizontal="left" vertical="justify" wrapText="1"/>
    </xf>
    <xf numFmtId="3" fontId="20" fillId="0" borderId="3" xfId="0" applyNumberFormat="1" applyFont="1" applyFill="1" applyBorder="1" applyAlignment="1" applyProtection="1">
      <alignment horizontal="left" vertical="justify" wrapText="1"/>
    </xf>
    <xf numFmtId="3" fontId="12" fillId="0" borderId="4" xfId="5" applyNumberFormat="1" applyFont="1" applyFill="1" applyBorder="1" applyAlignment="1" applyProtection="1">
      <alignment wrapText="1"/>
    </xf>
    <xf numFmtId="3" fontId="12" fillId="0" borderId="3" xfId="5" applyNumberFormat="1" applyFont="1" applyFill="1" applyBorder="1" applyAlignment="1" applyProtection="1">
      <alignment horizontal="left" wrapText="1"/>
    </xf>
    <xf numFmtId="0" fontId="21" fillId="0" borderId="3" xfId="0" quotePrefix="1" applyNumberFormat="1" applyFont="1" applyFill="1" applyBorder="1" applyAlignment="1" applyProtection="1">
      <alignment horizontal="right" vertical="justify" wrapText="1"/>
    </xf>
    <xf numFmtId="0" fontId="21" fillId="0" borderId="3" xfId="0" applyNumberFormat="1" applyFont="1" applyFill="1" applyBorder="1" applyAlignment="1" applyProtection="1">
      <alignment horizontal="right" vertical="justify" wrapText="1"/>
    </xf>
    <xf numFmtId="0" fontId="21" fillId="0" borderId="0" xfId="0" applyNumberFormat="1" applyFont="1" applyFill="1" applyBorder="1" applyAlignment="1" applyProtection="1">
      <alignment horizontal="right" vertical="justify"/>
    </xf>
    <xf numFmtId="0" fontId="20" fillId="0" borderId="0" xfId="5" applyFont="1" applyFill="1" applyBorder="1" applyAlignment="1" applyProtection="1">
      <alignment horizontal="right"/>
    </xf>
    <xf numFmtId="0" fontId="21" fillId="0" borderId="0" xfId="5" applyFont="1" applyFill="1" applyBorder="1" applyAlignment="1" applyProtection="1">
      <alignment horizontal="right" vertical="center" wrapText="1"/>
    </xf>
    <xf numFmtId="3" fontId="20" fillId="0" borderId="3" xfId="5" applyNumberFormat="1" applyFont="1" applyFill="1" applyBorder="1" applyAlignment="1" applyProtection="1">
      <alignment horizontal="right" wrapText="1"/>
    </xf>
    <xf numFmtId="3" fontId="21" fillId="0" borderId="3" xfId="5" applyNumberFormat="1" applyFont="1" applyFill="1" applyBorder="1" applyAlignment="1" applyProtection="1">
      <alignment horizontal="right" wrapText="1"/>
    </xf>
    <xf numFmtId="3" fontId="21" fillId="0" borderId="3" xfId="5" applyNumberFormat="1" applyFont="1" applyFill="1" applyBorder="1" applyAlignment="1" applyProtection="1">
      <alignment horizontal="right" vertical="center" wrapText="1"/>
    </xf>
    <xf numFmtId="3" fontId="21" fillId="0" borderId="3" xfId="5" applyNumberFormat="1" applyFont="1" applyFill="1" applyBorder="1" applyAlignment="1" applyProtection="1">
      <alignment horizontal="right" vertical="justify" wrapText="1"/>
    </xf>
    <xf numFmtId="3" fontId="20" fillId="0" borderId="3" xfId="5" applyNumberFormat="1" applyFont="1" applyFill="1" applyBorder="1" applyAlignment="1" applyProtection="1">
      <alignment horizontal="right" vertical="justify" wrapText="1"/>
    </xf>
    <xf numFmtId="3" fontId="20" fillId="0" borderId="2" xfId="0" applyNumberFormat="1" applyFont="1" applyFill="1" applyBorder="1" applyAlignment="1" applyProtection="1">
      <alignment horizontal="center" vertical="justify" wrapText="1"/>
    </xf>
    <xf numFmtId="3" fontId="12" fillId="0" borderId="2" xfId="0" applyNumberFormat="1" applyFont="1" applyFill="1" applyBorder="1" applyAlignment="1" applyProtection="1">
      <alignment horizontal="center" vertical="justify" wrapText="1"/>
    </xf>
    <xf numFmtId="3" fontId="12" fillId="0" borderId="5" xfId="0" applyNumberFormat="1" applyFont="1" applyFill="1" applyBorder="1" applyAlignment="1" applyProtection="1">
      <alignment horizontal="center" vertical="justify" wrapText="1"/>
    </xf>
    <xf numFmtId="0" fontId="23" fillId="0" borderId="0" xfId="0" applyFont="1" applyFill="1" applyBorder="1" applyAlignment="1" applyProtection="1">
      <alignment horizontal="center" vertical="distributed"/>
    </xf>
    <xf numFmtId="0" fontId="23" fillId="0" borderId="3" xfId="0" applyFont="1" applyFill="1" applyBorder="1" applyAlignment="1" applyProtection="1">
      <alignment horizontal="left" vertical="distributed"/>
    </xf>
    <xf numFmtId="3" fontId="8" fillId="0" borderId="3" xfId="0" applyNumberFormat="1" applyFont="1" applyFill="1" applyBorder="1" applyAlignment="1">
      <alignment horizontal="left" vertical="distributed"/>
    </xf>
    <xf numFmtId="3" fontId="12" fillId="0" borderId="3" xfId="0" applyNumberFormat="1" applyFont="1" applyFill="1" applyBorder="1" applyAlignment="1">
      <alignment horizontal="left" vertical="distributed"/>
    </xf>
    <xf numFmtId="0" fontId="8" fillId="0" borderId="3" xfId="5" applyFont="1" applyFill="1" applyBorder="1" applyAlignment="1" applyProtection="1">
      <alignment horizontal="left" vertical="distributed" wrapText="1"/>
    </xf>
    <xf numFmtId="3" fontId="8" fillId="0" borderId="3" xfId="0" applyNumberFormat="1" applyFont="1" applyFill="1" applyBorder="1" applyAlignment="1" applyProtection="1">
      <alignment horizontal="left" vertical="distributed"/>
    </xf>
    <xf numFmtId="3" fontId="12" fillId="0" borderId="0" xfId="0" applyNumberFormat="1" applyFont="1" applyFill="1" applyBorder="1" applyAlignment="1">
      <alignment horizontal="left" vertical="distributed"/>
    </xf>
    <xf numFmtId="0" fontId="63" fillId="0" borderId="0" xfId="0" applyFont="1" applyFill="1" applyAlignment="1"/>
    <xf numFmtId="3" fontId="36" fillId="0" borderId="2" xfId="0" applyNumberFormat="1" applyFont="1" applyFill="1" applyBorder="1" applyAlignment="1">
      <alignment horizontal="left" vertical="distributed"/>
    </xf>
    <xf numFmtId="3" fontId="4" fillId="0" borderId="2" xfId="0" applyNumberFormat="1" applyFont="1" applyFill="1" applyBorder="1" applyAlignment="1">
      <alignment horizontal="left" vertical="distributed"/>
    </xf>
    <xf numFmtId="0" fontId="89" fillId="0" borderId="0" xfId="0" applyFont="1"/>
    <xf numFmtId="0" fontId="3" fillId="0" borderId="0" xfId="0" quotePrefix="1" applyFont="1"/>
    <xf numFmtId="0" fontId="3" fillId="0" borderId="0" xfId="0" applyFont="1" applyAlignment="1"/>
    <xf numFmtId="0" fontId="3" fillId="0" borderId="0" xfId="0" applyFont="1" applyAlignment="1">
      <alignment vertical="distributed"/>
    </xf>
    <xf numFmtId="0" fontId="91" fillId="0" borderId="0" xfId="4" applyFont="1" applyAlignment="1" applyProtection="1">
      <alignment vertical="distributed"/>
    </xf>
    <xf numFmtId="0" fontId="90" fillId="0" borderId="0" xfId="4" applyFont="1" applyAlignment="1" applyProtection="1">
      <alignment vertical="distributed"/>
    </xf>
    <xf numFmtId="0" fontId="92" fillId="0" borderId="0" xfId="0" applyFont="1" applyAlignment="1">
      <alignment vertical="distributed"/>
    </xf>
    <xf numFmtId="164" fontId="21" fillId="0" borderId="3" xfId="0" applyNumberFormat="1" applyFont="1" applyFill="1" applyBorder="1" applyAlignment="1" applyProtection="1">
      <alignment horizontal="right" vertical="justify" wrapText="1"/>
    </xf>
    <xf numFmtId="0" fontId="21" fillId="0" borderId="3" xfId="0" applyFont="1" applyFill="1" applyBorder="1" applyAlignment="1" applyProtection="1">
      <alignment horizontal="right" vertical="justify" wrapText="1"/>
    </xf>
    <xf numFmtId="0" fontId="5" fillId="0" borderId="0" xfId="0" applyFont="1" applyAlignment="1">
      <alignment vertical="distributed"/>
    </xf>
    <xf numFmtId="0" fontId="54" fillId="0" borderId="0" xfId="0" applyFont="1" applyProtection="1"/>
    <xf numFmtId="49" fontId="77" fillId="0" borderId="3" xfId="0" applyNumberFormat="1" applyFont="1" applyFill="1" applyBorder="1" applyAlignment="1">
      <alignment horizontal="right" vertical="center"/>
    </xf>
    <xf numFmtId="0" fontId="77" fillId="0" borderId="3" xfId="0" applyFont="1" applyFill="1" applyBorder="1" applyAlignment="1">
      <alignment vertical="center"/>
    </xf>
    <xf numFmtId="3" fontId="77" fillId="0" borderId="3" xfId="0" applyNumberFormat="1" applyFont="1" applyFill="1" applyBorder="1" applyAlignment="1">
      <alignment horizontal="center" vertical="center"/>
    </xf>
    <xf numFmtId="3" fontId="39" fillId="0" borderId="3" xfId="0" applyNumberFormat="1" applyFont="1" applyFill="1" applyBorder="1" applyAlignment="1">
      <alignment horizontal="center"/>
    </xf>
    <xf numFmtId="3" fontId="77" fillId="0" borderId="0" xfId="0" applyNumberFormat="1" applyFont="1" applyFill="1" applyBorder="1" applyAlignment="1">
      <alignment horizontal="center" vertical="center"/>
    </xf>
    <xf numFmtId="3" fontId="97" fillId="0" borderId="0" xfId="0" applyNumberFormat="1" applyFont="1" applyFill="1" applyBorder="1" applyAlignment="1">
      <alignment horizontal="center" vertical="center"/>
    </xf>
    <xf numFmtId="0" fontId="77" fillId="0" borderId="3" xfId="0" applyFont="1" applyFill="1" applyBorder="1" applyAlignment="1">
      <alignment horizontal="right" vertical="center"/>
    </xf>
    <xf numFmtId="3" fontId="77" fillId="0" borderId="6" xfId="0" applyNumberFormat="1" applyFont="1" applyFill="1" applyBorder="1" applyAlignment="1">
      <alignment horizontal="center" vertical="center"/>
    </xf>
    <xf numFmtId="0" fontId="68" fillId="0" borderId="0" xfId="0" applyFont="1" applyFill="1" applyAlignment="1"/>
    <xf numFmtId="0" fontId="8" fillId="0" borderId="0" xfId="0" applyFont="1" applyAlignment="1" applyProtection="1">
      <alignment vertical="distributed"/>
    </xf>
    <xf numFmtId="4" fontId="8" fillId="0" borderId="0" xfId="0" applyNumberFormat="1" applyFont="1" applyAlignment="1" applyProtection="1">
      <alignment vertical="distributed"/>
    </xf>
    <xf numFmtId="0" fontId="8" fillId="0" borderId="0" xfId="0" applyFont="1" applyFill="1" applyBorder="1"/>
    <xf numFmtId="0" fontId="8" fillId="0" borderId="0" xfId="0" applyFont="1" applyFill="1" applyBorder="1" applyAlignment="1">
      <alignment horizontal="right"/>
    </xf>
    <xf numFmtId="0" fontId="94" fillId="0" borderId="2" xfId="4" applyFont="1" applyBorder="1" applyAlignment="1" applyProtection="1">
      <alignment vertical="distributed"/>
    </xf>
    <xf numFmtId="0" fontId="3" fillId="0" borderId="2" xfId="0" applyFont="1" applyBorder="1" applyAlignment="1">
      <alignment vertical="distributed"/>
    </xf>
    <xf numFmtId="0" fontId="3" fillId="0" borderId="2" xfId="0" applyFont="1" applyBorder="1" applyAlignment="1">
      <alignment vertical="distributed" wrapText="1"/>
    </xf>
    <xf numFmtId="0" fontId="4" fillId="0" borderId="0" xfId="0" applyFont="1" applyAlignment="1">
      <alignment vertical="distributed"/>
    </xf>
    <xf numFmtId="0" fontId="3" fillId="0" borderId="0" xfId="0" applyFont="1" applyFill="1" applyBorder="1" applyAlignment="1">
      <alignment vertical="distributed"/>
    </xf>
    <xf numFmtId="0" fontId="3" fillId="0" borderId="0" xfId="0" applyFont="1" applyFill="1" applyBorder="1" applyAlignment="1">
      <alignment wrapText="1"/>
    </xf>
    <xf numFmtId="0" fontId="3" fillId="0" borderId="12" xfId="0" applyFont="1" applyBorder="1" applyAlignment="1">
      <alignment vertical="distributed" wrapText="1"/>
    </xf>
    <xf numFmtId="9" fontId="12" fillId="0" borderId="3" xfId="0" applyNumberFormat="1" applyFont="1" applyFill="1" applyBorder="1" applyAlignment="1">
      <alignment horizontal="center"/>
    </xf>
    <xf numFmtId="0" fontId="12" fillId="0" borderId="0" xfId="0" applyFont="1" applyFill="1" applyBorder="1" applyAlignment="1">
      <alignment horizontal="left"/>
    </xf>
    <xf numFmtId="10" fontId="0" fillId="2" borderId="0" xfId="0" applyNumberFormat="1" applyFill="1"/>
    <xf numFmtId="10" fontId="35" fillId="0" borderId="0" xfId="0" applyNumberFormat="1" applyFont="1"/>
    <xf numFmtId="10" fontId="4" fillId="0" borderId="0" xfId="0" applyNumberFormat="1" applyFont="1"/>
    <xf numFmtId="10" fontId="3" fillId="0" borderId="0" xfId="0" applyNumberFormat="1" applyFont="1"/>
    <xf numFmtId="10" fontId="13" fillId="0" borderId="0" xfId="0" applyNumberFormat="1" applyFont="1"/>
    <xf numFmtId="10" fontId="0" fillId="0" borderId="0" xfId="0" applyNumberFormat="1"/>
    <xf numFmtId="3" fontId="21" fillId="0" borderId="3" xfId="0" applyNumberFormat="1" applyFont="1" applyFill="1" applyBorder="1" applyAlignment="1">
      <alignment horizontal="left" vertical="distributed"/>
    </xf>
    <xf numFmtId="3" fontId="27" fillId="0" borderId="0" xfId="0" applyNumberFormat="1" applyFont="1" applyFill="1" applyAlignment="1">
      <alignment horizontal="center" vertical="center"/>
    </xf>
    <xf numFmtId="3" fontId="31" fillId="0" borderId="3" xfId="0" applyNumberFormat="1" applyFont="1" applyFill="1" applyBorder="1" applyAlignment="1">
      <alignment horizontal="right" vertical="center"/>
    </xf>
    <xf numFmtId="0" fontId="0" fillId="0" borderId="0" xfId="0" applyFont="1" applyFill="1" applyAlignment="1">
      <alignment horizontal="center"/>
    </xf>
    <xf numFmtId="165" fontId="0" fillId="0" borderId="0" xfId="0" applyNumberFormat="1" applyFont="1" applyFill="1" applyAlignment="1">
      <alignment horizontal="center"/>
    </xf>
    <xf numFmtId="0" fontId="8" fillId="0" borderId="3" xfId="0" applyFont="1" applyFill="1" applyBorder="1" applyAlignment="1">
      <alignment horizontal="right"/>
    </xf>
    <xf numFmtId="3" fontId="24" fillId="0" borderId="0" xfId="0" applyNumberFormat="1" applyFont="1" applyFill="1" applyAlignment="1">
      <alignment horizontal="center" vertical="center"/>
    </xf>
    <xf numFmtId="165" fontId="24" fillId="0" borderId="0" xfId="0" applyNumberFormat="1" applyFont="1" applyFill="1" applyAlignment="1">
      <alignment horizontal="center" vertical="center"/>
    </xf>
    <xf numFmtId="0" fontId="102" fillId="0" borderId="3" xfId="5" applyFont="1" applyFill="1" applyBorder="1" applyAlignment="1" applyProtection="1">
      <alignment horizontal="right" vertical="center" wrapText="1"/>
    </xf>
    <xf numFmtId="3" fontId="102" fillId="0" borderId="3" xfId="5" applyNumberFormat="1" applyFont="1" applyFill="1" applyBorder="1" applyAlignment="1" applyProtection="1">
      <alignment vertical="distributed" wrapText="1"/>
    </xf>
    <xf numFmtId="3" fontId="103" fillId="0" borderId="3" xfId="0" applyNumberFormat="1" applyFont="1" applyFill="1" applyBorder="1" applyAlignment="1">
      <alignment horizontal="center"/>
    </xf>
    <xf numFmtId="3" fontId="104" fillId="0" borderId="0" xfId="0" applyNumberFormat="1" applyFont="1" applyAlignment="1">
      <alignment horizontal="center" vertical="center"/>
    </xf>
    <xf numFmtId="165" fontId="104" fillId="0" borderId="0" xfId="0" applyNumberFormat="1" applyFont="1" applyAlignment="1">
      <alignment horizontal="center" vertical="center"/>
    </xf>
    <xf numFmtId="3" fontId="104" fillId="0" borderId="0" xfId="0" applyNumberFormat="1" applyFont="1" applyBorder="1" applyAlignment="1">
      <alignment horizontal="center" vertical="center"/>
    </xf>
    <xf numFmtId="0" fontId="8" fillId="0" borderId="11" xfId="5" applyFont="1" applyFill="1" applyBorder="1" applyAlignment="1" applyProtection="1">
      <alignment horizontal="right" vertical="center" wrapText="1"/>
    </xf>
    <xf numFmtId="3" fontId="8" fillId="0" borderId="11" xfId="0" applyNumberFormat="1" applyFont="1" applyFill="1" applyBorder="1" applyAlignment="1">
      <alignment horizontal="left" vertical="distributed"/>
    </xf>
    <xf numFmtId="3" fontId="31" fillId="0" borderId="11" xfId="0" applyNumberFormat="1" applyFont="1" applyFill="1" applyBorder="1" applyAlignment="1">
      <alignment horizontal="right" vertical="center"/>
    </xf>
    <xf numFmtId="164" fontId="12" fillId="0" borderId="11" xfId="0" applyNumberFormat="1" applyFont="1" applyFill="1" applyBorder="1" applyAlignment="1" applyProtection="1">
      <alignment horizontal="left" vertical="justify" wrapText="1"/>
    </xf>
    <xf numFmtId="3" fontId="8" fillId="0" borderId="8" xfId="0" applyNumberFormat="1" applyFont="1" applyFill="1" applyBorder="1" applyAlignment="1" applyProtection="1">
      <alignment horizontal="left" vertical="distributed"/>
    </xf>
    <xf numFmtId="164" fontId="8" fillId="0" borderId="11" xfId="0" applyNumberFormat="1" applyFont="1" applyFill="1" applyBorder="1" applyAlignment="1" applyProtection="1">
      <alignment vertical="justify" wrapText="1"/>
    </xf>
    <xf numFmtId="0" fontId="31" fillId="0" borderId="3" xfId="5" applyFont="1" applyBorder="1" applyAlignment="1">
      <alignment horizontal="right" wrapText="1"/>
    </xf>
    <xf numFmtId="0" fontId="8" fillId="0" borderId="3" xfId="0" applyFont="1" applyFill="1" applyBorder="1"/>
    <xf numFmtId="3" fontId="31" fillId="0" borderId="8" xfId="0" applyNumberFormat="1" applyFont="1" applyFill="1" applyBorder="1" applyAlignment="1">
      <alignment horizontal="right" vertical="center"/>
    </xf>
    <xf numFmtId="164" fontId="8" fillId="0" borderId="8" xfId="0" applyNumberFormat="1" applyFont="1" applyFill="1" applyBorder="1" applyAlignment="1" applyProtection="1">
      <alignment vertical="justify" wrapText="1"/>
    </xf>
    <xf numFmtId="3" fontId="31" fillId="0" borderId="14" xfId="0" applyNumberFormat="1" applyFont="1" applyFill="1" applyBorder="1" applyAlignment="1">
      <alignment horizontal="right" vertical="center"/>
    </xf>
    <xf numFmtId="164" fontId="12" fillId="0" borderId="14" xfId="0" applyNumberFormat="1" applyFont="1" applyFill="1" applyBorder="1" applyAlignment="1" applyProtection="1">
      <alignment horizontal="left" vertical="justify" wrapText="1"/>
    </xf>
    <xf numFmtId="3" fontId="23" fillId="0" borderId="14" xfId="0" applyNumberFormat="1" applyFont="1" applyBorder="1" applyAlignment="1">
      <alignment horizontal="right" vertical="center"/>
    </xf>
    <xf numFmtId="3" fontId="12" fillId="0" borderId="14" xfId="0" applyNumberFormat="1" applyFont="1" applyFill="1" applyBorder="1" applyAlignment="1">
      <alignment horizontal="left" vertical="distributed"/>
    </xf>
    <xf numFmtId="3" fontId="12" fillId="0" borderId="14" xfId="0" applyNumberFormat="1" applyFont="1" applyFill="1" applyBorder="1" applyAlignment="1">
      <alignment horizontal="center"/>
    </xf>
    <xf numFmtId="0" fontId="8" fillId="0" borderId="8" xfId="0" applyFont="1" applyFill="1" applyBorder="1" applyAlignment="1">
      <alignment horizontal="right"/>
    </xf>
    <xf numFmtId="0" fontId="12" fillId="0" borderId="14" xfId="5" applyFont="1" applyFill="1" applyBorder="1" applyAlignment="1" applyProtection="1">
      <alignment horizontal="right" vertical="center" wrapText="1"/>
    </xf>
    <xf numFmtId="3" fontId="3" fillId="0" borderId="0" xfId="0" applyNumberFormat="1" applyFont="1" applyFill="1" applyAlignment="1" applyProtection="1">
      <alignment horizontal="center"/>
    </xf>
    <xf numFmtId="3" fontId="3" fillId="0" borderId="0" xfId="0" applyNumberFormat="1" applyFont="1" applyFill="1" applyBorder="1" applyAlignment="1" applyProtection="1">
      <alignment horizontal="center"/>
    </xf>
    <xf numFmtId="3" fontId="8" fillId="0" borderId="0" xfId="0" applyNumberFormat="1" applyFont="1" applyAlignment="1" applyProtection="1">
      <alignment horizontal="center"/>
    </xf>
    <xf numFmtId="3" fontId="8" fillId="0" borderId="14" xfId="0" applyNumberFormat="1" applyFont="1" applyFill="1" applyBorder="1" applyAlignment="1" applyProtection="1">
      <alignment horizontal="center"/>
    </xf>
    <xf numFmtId="3" fontId="8" fillId="0" borderId="0" xfId="0" applyNumberFormat="1" applyFont="1" applyFill="1" applyBorder="1" applyAlignment="1" applyProtection="1">
      <alignment horizontal="center"/>
    </xf>
    <xf numFmtId="3" fontId="3" fillId="0" borderId="0" xfId="0" applyNumberFormat="1" applyFont="1" applyAlignment="1" applyProtection="1">
      <alignment horizontal="center"/>
    </xf>
    <xf numFmtId="3" fontId="8" fillId="0" borderId="0" xfId="0" applyNumberFormat="1" applyFont="1" applyFill="1" applyBorder="1" applyAlignment="1" applyProtection="1">
      <alignment horizontal="left" vertical="distributed"/>
    </xf>
    <xf numFmtId="0" fontId="31" fillId="0" borderId="3" xfId="5" applyFont="1" applyFill="1" applyBorder="1" applyAlignment="1">
      <alignment horizontal="right" wrapText="1"/>
    </xf>
    <xf numFmtId="3" fontId="23" fillId="0" borderId="14" xfId="0" applyNumberFormat="1" applyFont="1" applyFill="1" applyBorder="1" applyAlignment="1">
      <alignment horizontal="right" vertical="center"/>
    </xf>
    <xf numFmtId="165" fontId="27" fillId="0" borderId="0" xfId="0" applyNumberFormat="1" applyFont="1" applyFill="1" applyAlignment="1">
      <alignment horizontal="center" vertical="center"/>
    </xf>
    <xf numFmtId="3" fontId="8" fillId="0" borderId="3" xfId="0" applyNumberFormat="1" applyFont="1" applyFill="1" applyBorder="1" applyAlignment="1" applyProtection="1">
      <alignment horizontal="center"/>
    </xf>
    <xf numFmtId="3" fontId="21" fillId="0" borderId="0" xfId="0" applyNumberFormat="1" applyFont="1" applyFill="1" applyBorder="1" applyAlignment="1" applyProtection="1">
      <alignment horizontal="center"/>
    </xf>
    <xf numFmtId="3" fontId="21" fillId="0" borderId="0" xfId="0" applyNumberFormat="1" applyFont="1" applyAlignment="1" applyProtection="1">
      <alignment horizontal="center"/>
    </xf>
    <xf numFmtId="0" fontId="8" fillId="0" borderId="0" xfId="0" applyFont="1" applyFill="1" applyAlignment="1">
      <alignment vertical="distributed"/>
    </xf>
    <xf numFmtId="0" fontId="23" fillId="6" borderId="0" xfId="0" applyFont="1" applyFill="1" applyAlignment="1">
      <alignment horizontal="left" vertical="distributed" wrapText="1"/>
    </xf>
    <xf numFmtId="0" fontId="31" fillId="0" borderId="3" xfId="0" applyFont="1" applyFill="1" applyBorder="1" applyAlignment="1">
      <alignment horizontal="center" vertical="distributed"/>
    </xf>
    <xf numFmtId="0" fontId="8" fillId="0" borderId="0" xfId="0" applyFont="1" applyFill="1" applyBorder="1" applyAlignment="1" applyProtection="1">
      <alignment vertical="distributed"/>
    </xf>
    <xf numFmtId="3" fontId="12" fillId="0" borderId="14" xfId="0" applyNumberFormat="1" applyFont="1" applyFill="1" applyBorder="1" applyAlignment="1">
      <alignment horizontal="center" vertical="distributed"/>
    </xf>
    <xf numFmtId="3" fontId="11" fillId="0" borderId="0" xfId="0" applyNumberFormat="1" applyFont="1" applyFill="1" applyAlignment="1" applyProtection="1">
      <alignment horizontal="center" vertical="center"/>
    </xf>
    <xf numFmtId="3" fontId="8" fillId="0" borderId="0" xfId="0" applyNumberFormat="1" applyFont="1" applyFill="1" applyAlignment="1" applyProtection="1">
      <alignment horizontal="center"/>
    </xf>
    <xf numFmtId="3" fontId="21" fillId="0" borderId="0" xfId="0" applyNumberFormat="1" applyFont="1" applyFill="1" applyAlignment="1" applyProtection="1">
      <alignment horizontal="center"/>
    </xf>
    <xf numFmtId="3" fontId="23" fillId="0" borderId="0" xfId="0" applyNumberFormat="1" applyFont="1" applyFill="1" applyBorder="1" applyAlignment="1" applyProtection="1">
      <alignment horizontal="center" vertical="center" wrapText="1"/>
    </xf>
    <xf numFmtId="3" fontId="28" fillId="0" borderId="0" xfId="0" applyNumberFormat="1" applyFont="1" applyFill="1" applyBorder="1" applyAlignment="1" applyProtection="1">
      <alignment horizontal="center" vertical="center" wrapText="1"/>
    </xf>
    <xf numFmtId="3" fontId="69" fillId="0" borderId="0" xfId="0" applyNumberFormat="1" applyFont="1" applyFill="1" applyAlignment="1" applyProtection="1">
      <alignment horizontal="center"/>
    </xf>
    <xf numFmtId="3" fontId="30" fillId="0" borderId="0" xfId="0" applyNumberFormat="1" applyFont="1" applyFill="1" applyAlignment="1">
      <alignment horizontal="center" vertical="distributed"/>
    </xf>
    <xf numFmtId="3" fontId="12" fillId="0" borderId="11" xfId="0" applyNumberFormat="1" applyFont="1" applyFill="1" applyBorder="1" applyAlignment="1">
      <alignment horizontal="center"/>
    </xf>
    <xf numFmtId="3" fontId="8" fillId="0" borderId="11" xfId="0" applyNumberFormat="1" applyFont="1" applyFill="1" applyBorder="1" applyAlignment="1">
      <alignment horizontal="center"/>
    </xf>
    <xf numFmtId="3" fontId="102" fillId="0" borderId="3" xfId="0" applyNumberFormat="1" applyFont="1" applyFill="1" applyBorder="1" applyAlignment="1">
      <alignment horizontal="center"/>
    </xf>
    <xf numFmtId="3" fontId="105" fillId="0" borderId="0" xfId="0" applyNumberFormat="1" applyFont="1" applyFill="1" applyAlignment="1">
      <alignment horizontal="center" vertical="center"/>
    </xf>
    <xf numFmtId="165" fontId="105" fillId="0" borderId="0" xfId="0" applyNumberFormat="1" applyFont="1" applyFill="1" applyAlignment="1">
      <alignment horizontal="center" vertical="center"/>
    </xf>
    <xf numFmtId="3" fontId="105" fillId="0" borderId="0" xfId="0" applyNumberFormat="1" applyFont="1" applyFill="1" applyBorder="1" applyAlignment="1">
      <alignment horizontal="center" vertical="center"/>
    </xf>
    <xf numFmtId="3" fontId="23" fillId="0" borderId="11" xfId="0" applyNumberFormat="1" applyFont="1" applyFill="1" applyBorder="1" applyAlignment="1">
      <alignment horizontal="right" vertical="center"/>
    </xf>
    <xf numFmtId="0" fontId="7" fillId="0" borderId="0" xfId="0" applyFont="1" applyFill="1" applyAlignment="1">
      <alignment horizontal="center"/>
    </xf>
    <xf numFmtId="165" fontId="7" fillId="0" borderId="0" xfId="0" applyNumberFormat="1" applyFont="1" applyFill="1" applyAlignment="1">
      <alignment horizontal="center"/>
    </xf>
    <xf numFmtId="0" fontId="12" fillId="0" borderId="3" xfId="0" applyFont="1" applyFill="1" applyBorder="1" applyAlignment="1">
      <alignment horizontal="right"/>
    </xf>
    <xf numFmtId="0" fontId="12" fillId="0" borderId="3" xfId="0" applyFont="1" applyFill="1" applyBorder="1" applyAlignment="1" applyProtection="1">
      <alignment vertical="distributed"/>
    </xf>
    <xf numFmtId="3" fontId="12" fillId="0" borderId="3" xfId="0" applyNumberFormat="1" applyFont="1" applyFill="1" applyBorder="1" applyAlignment="1" applyProtection="1">
      <alignment horizontal="center"/>
    </xf>
    <xf numFmtId="0" fontId="7" fillId="0" borderId="0" xfId="0" applyFont="1" applyFill="1" applyBorder="1"/>
    <xf numFmtId="3" fontId="12" fillId="0" borderId="3" xfId="0" applyNumberFormat="1" applyFont="1" applyFill="1" applyBorder="1" applyAlignment="1" applyProtection="1">
      <alignment horizontal="center" vertical="distributed"/>
    </xf>
    <xf numFmtId="0" fontId="106" fillId="0" borderId="0" xfId="0" applyFont="1" applyProtection="1"/>
    <xf numFmtId="0" fontId="106" fillId="0" borderId="3" xfId="0" applyFont="1" applyBorder="1" applyProtection="1"/>
    <xf numFmtId="3" fontId="106" fillId="0" borderId="2" xfId="0" applyNumberFormat="1" applyFont="1" applyBorder="1" applyAlignment="1" applyProtection="1">
      <alignment horizontal="right"/>
    </xf>
    <xf numFmtId="0" fontId="44" fillId="0" borderId="0" xfId="0" applyFont="1" applyFill="1" applyBorder="1" applyAlignment="1">
      <alignment horizontal="left"/>
    </xf>
    <xf numFmtId="49" fontId="109" fillId="0" borderId="2" xfId="0" applyNumberFormat="1" applyFont="1" applyFill="1" applyBorder="1" applyAlignment="1" applyProtection="1">
      <alignment horizontal="center" vertical="center" wrapText="1"/>
    </xf>
    <xf numFmtId="0" fontId="44" fillId="0" borderId="0" xfId="5" applyFont="1" applyFill="1" applyBorder="1" applyAlignment="1" applyProtection="1">
      <alignment horizontal="left"/>
    </xf>
    <xf numFmtId="3" fontId="4" fillId="0" borderId="0" xfId="0" applyNumberFormat="1" applyFont="1" applyFill="1" applyBorder="1" applyAlignment="1" applyProtection="1">
      <alignment horizontal="center"/>
    </xf>
    <xf numFmtId="3" fontId="20" fillId="0" borderId="0" xfId="0" applyNumberFormat="1" applyFont="1" applyFill="1" applyBorder="1" applyAlignment="1" applyProtection="1">
      <alignment horizontal="center"/>
    </xf>
    <xf numFmtId="0" fontId="0" fillId="0" borderId="0" xfId="0" applyFont="1" applyFill="1" applyBorder="1"/>
    <xf numFmtId="165" fontId="24" fillId="0" borderId="0" xfId="0" applyNumberFormat="1" applyFont="1" applyFill="1" applyBorder="1" applyAlignment="1">
      <alignment horizontal="center" vertical="center"/>
    </xf>
    <xf numFmtId="0" fontId="12" fillId="0" borderId="18" xfId="5" applyFont="1" applyFill="1" applyBorder="1" applyAlignment="1" applyProtection="1">
      <alignment horizontal="right" vertical="center" wrapText="1"/>
    </xf>
    <xf numFmtId="3" fontId="12" fillId="0" borderId="18" xfId="0" applyNumberFormat="1" applyFont="1" applyFill="1" applyBorder="1" applyAlignment="1">
      <alignment horizontal="left" vertical="distributed"/>
    </xf>
    <xf numFmtId="3" fontId="12" fillId="0" borderId="18" xfId="0" applyNumberFormat="1" applyFont="1" applyFill="1" applyBorder="1" applyAlignment="1">
      <alignment horizontal="center" vertical="distributed"/>
    </xf>
    <xf numFmtId="3" fontId="12" fillId="0" borderId="18" xfId="0" applyNumberFormat="1" applyFont="1" applyFill="1" applyBorder="1" applyAlignment="1">
      <alignment horizontal="center"/>
    </xf>
    <xf numFmtId="0" fontId="21" fillId="4" borderId="3" xfId="0" applyNumberFormat="1" applyFont="1" applyFill="1" applyBorder="1" applyAlignment="1" applyProtection="1">
      <alignment horizontal="right" vertical="justify" wrapText="1"/>
    </xf>
    <xf numFmtId="0" fontId="8" fillId="4" borderId="3" xfId="5" applyFont="1" applyFill="1" applyBorder="1" applyAlignment="1" applyProtection="1">
      <alignment horizontal="right" vertical="center" wrapText="1"/>
    </xf>
    <xf numFmtId="3" fontId="23" fillId="0" borderId="0" xfId="0" applyNumberFormat="1" applyFont="1" applyFill="1" applyBorder="1" applyAlignment="1">
      <alignment horizontal="left" vertical="center"/>
    </xf>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0" fontId="31" fillId="0" borderId="0" xfId="0" applyFont="1" applyFill="1" applyAlignment="1">
      <alignment horizontal="left" vertical="center"/>
    </xf>
    <xf numFmtId="0" fontId="24" fillId="0" borderId="0" xfId="0" applyFont="1" applyFill="1" applyAlignment="1">
      <alignment horizontal="left" vertical="center"/>
    </xf>
    <xf numFmtId="0" fontId="111" fillId="0" borderId="0" xfId="0" applyFont="1" applyAlignment="1">
      <alignment vertical="center" wrapText="1"/>
    </xf>
    <xf numFmtId="0" fontId="110" fillId="0" borderId="0" xfId="0" applyFont="1" applyAlignment="1">
      <alignment vertical="center" wrapText="1"/>
    </xf>
    <xf numFmtId="0" fontId="112" fillId="0" borderId="0" xfId="0" applyFont="1" applyFill="1" applyAlignment="1">
      <alignment vertical="center" wrapText="1"/>
    </xf>
    <xf numFmtId="0" fontId="113" fillId="0" borderId="0" xfId="0" applyFont="1" applyFill="1" applyAlignment="1">
      <alignment vertical="center"/>
    </xf>
    <xf numFmtId="3" fontId="8" fillId="0" borderId="4" xfId="0" applyNumberFormat="1" applyFont="1" applyFill="1" applyBorder="1" applyAlignment="1" applyProtection="1">
      <alignment horizontal="center"/>
    </xf>
    <xf numFmtId="3" fontId="12" fillId="0" borderId="4" xfId="0" applyNumberFormat="1" applyFont="1" applyFill="1" applyBorder="1" applyAlignment="1" applyProtection="1">
      <alignment horizontal="center"/>
    </xf>
    <xf numFmtId="3" fontId="12" fillId="0" borderId="0" xfId="0" applyNumberFormat="1" applyFont="1" applyFill="1" applyBorder="1" applyAlignment="1" applyProtection="1">
      <alignment horizontal="center"/>
    </xf>
    <xf numFmtId="3" fontId="3" fillId="0" borderId="6" xfId="0" applyNumberFormat="1" applyFont="1" applyFill="1" applyBorder="1" applyAlignment="1" applyProtection="1">
      <alignment horizontal="center"/>
    </xf>
    <xf numFmtId="3" fontId="4" fillId="0" borderId="6" xfId="0" applyNumberFormat="1" applyFont="1" applyFill="1" applyBorder="1" applyAlignment="1" applyProtection="1">
      <alignment horizontal="center"/>
    </xf>
    <xf numFmtId="3" fontId="12" fillId="0" borderId="19" xfId="0" applyNumberFormat="1" applyFont="1" applyFill="1" applyBorder="1" applyAlignment="1">
      <alignment horizontal="center"/>
    </xf>
    <xf numFmtId="0" fontId="4" fillId="0" borderId="3" xfId="0" applyFont="1" applyBorder="1" applyProtection="1"/>
    <xf numFmtId="0" fontId="5" fillId="3" borderId="3" xfId="0" applyNumberFormat="1" applyFont="1" applyFill="1" applyBorder="1" applyAlignment="1" applyProtection="1">
      <alignment horizontal="right"/>
      <protection locked="0"/>
    </xf>
    <xf numFmtId="3" fontId="3" fillId="0" borderId="3" xfId="0" applyNumberFormat="1" applyFont="1" applyBorder="1" applyProtection="1"/>
    <xf numFmtId="3" fontId="3" fillId="3" borderId="3" xfId="0" applyNumberFormat="1" applyFont="1" applyFill="1" applyBorder="1" applyAlignment="1" applyProtection="1">
      <alignment horizontal="right"/>
      <protection locked="0"/>
    </xf>
    <xf numFmtId="3" fontId="3" fillId="0" borderId="3" xfId="0" applyNumberFormat="1" applyFont="1" applyBorder="1" applyAlignment="1" applyProtection="1">
      <alignment horizontal="right"/>
    </xf>
    <xf numFmtId="3" fontId="8" fillId="0" borderId="3" xfId="0" applyNumberFormat="1" applyFont="1" applyBorder="1" applyProtection="1"/>
    <xf numFmtId="3" fontId="8" fillId="3" borderId="3" xfId="0" applyNumberFormat="1" applyFont="1" applyFill="1" applyBorder="1" applyAlignment="1" applyProtection="1">
      <alignment horizontal="right"/>
      <protection locked="0"/>
    </xf>
    <xf numFmtId="3" fontId="4" fillId="0" borderId="3" xfId="0" applyNumberFormat="1" applyFont="1" applyBorder="1" applyProtection="1"/>
    <xf numFmtId="3" fontId="4" fillId="0" borderId="3" xfId="0" applyNumberFormat="1" applyFont="1" applyBorder="1" applyAlignment="1" applyProtection="1">
      <alignment horizontal="right"/>
    </xf>
    <xf numFmtId="3" fontId="9" fillId="0" borderId="3" xfId="0" applyNumberFormat="1" applyFont="1" applyBorder="1" applyProtection="1"/>
    <xf numFmtId="3" fontId="9" fillId="0" borderId="3" xfId="0" applyNumberFormat="1" applyFont="1" applyBorder="1" applyAlignment="1" applyProtection="1">
      <alignment wrapText="1"/>
    </xf>
    <xf numFmtId="3" fontId="4" fillId="0" borderId="3" xfId="0" applyNumberFormat="1" applyFont="1" applyBorder="1" applyAlignment="1" applyProtection="1">
      <alignment wrapText="1"/>
    </xf>
    <xf numFmtId="3" fontId="8" fillId="0" borderId="3" xfId="0" applyNumberFormat="1" applyFont="1" applyBorder="1" applyAlignment="1" applyProtection="1">
      <alignment wrapText="1"/>
    </xf>
    <xf numFmtId="3" fontId="54" fillId="0" borderId="3" xfId="0" applyNumberFormat="1" applyFont="1" applyBorder="1" applyProtection="1"/>
    <xf numFmtId="3" fontId="4" fillId="3" borderId="3" xfId="0" applyNumberFormat="1" applyFont="1" applyFill="1" applyBorder="1" applyAlignment="1" applyProtection="1">
      <alignment horizontal="right"/>
      <protection locked="0"/>
    </xf>
    <xf numFmtId="3" fontId="106" fillId="0" borderId="3" xfId="0" applyNumberFormat="1" applyFont="1" applyBorder="1" applyAlignment="1" applyProtection="1">
      <alignment horizontal="right"/>
    </xf>
    <xf numFmtId="3" fontId="4" fillId="0" borderId="20" xfId="0" applyNumberFormat="1" applyFont="1" applyBorder="1" applyProtection="1"/>
    <xf numFmtId="3" fontId="4" fillId="0" borderId="20" xfId="0" applyNumberFormat="1" applyFont="1" applyBorder="1" applyAlignment="1" applyProtection="1">
      <alignment horizontal="right"/>
    </xf>
    <xf numFmtId="0" fontId="15" fillId="0" borderId="14" xfId="0" applyFont="1" applyBorder="1" applyProtection="1"/>
    <xf numFmtId="3" fontId="15" fillId="0" borderId="14" xfId="0" applyNumberFormat="1" applyFont="1" applyBorder="1" applyAlignment="1" applyProtection="1">
      <alignment horizontal="right"/>
    </xf>
    <xf numFmtId="0" fontId="4" fillId="0" borderId="3" xfId="0" applyFont="1" applyBorder="1" applyAlignment="1" applyProtection="1">
      <alignment vertical="distributed"/>
    </xf>
    <xf numFmtId="3" fontId="5" fillId="0" borderId="3" xfId="0" applyNumberFormat="1" applyFont="1" applyFill="1" applyBorder="1" applyAlignment="1" applyProtection="1">
      <alignment horizontal="right"/>
    </xf>
    <xf numFmtId="0" fontId="3" fillId="0" borderId="3" xfId="0" applyFont="1" applyBorder="1" applyAlignment="1" applyProtection="1">
      <alignment vertical="distributed"/>
    </xf>
    <xf numFmtId="3" fontId="3" fillId="3" borderId="3" xfId="0" applyNumberFormat="1" applyFont="1" applyFill="1" applyBorder="1" applyProtection="1">
      <protection locked="0"/>
    </xf>
    <xf numFmtId="0" fontId="17" fillId="0" borderId="3" xfId="0" applyFont="1" applyBorder="1" applyAlignment="1" applyProtection="1">
      <alignment vertical="distributed"/>
    </xf>
    <xf numFmtId="0" fontId="8" fillId="0" borderId="3" xfId="0" applyFont="1" applyBorder="1" applyAlignment="1" applyProtection="1">
      <alignment vertical="distributed"/>
    </xf>
    <xf numFmtId="3" fontId="4" fillId="3" borderId="3" xfId="0" applyNumberFormat="1" applyFont="1" applyFill="1" applyBorder="1" applyProtection="1">
      <protection locked="0"/>
    </xf>
    <xf numFmtId="0" fontId="54" fillId="0" borderId="3" xfId="0" applyFont="1" applyFill="1" applyBorder="1" applyAlignment="1" applyProtection="1">
      <alignment vertical="distributed"/>
    </xf>
    <xf numFmtId="0" fontId="54" fillId="0" borderId="3" xfId="0" applyFont="1" applyFill="1" applyBorder="1" applyAlignment="1" applyProtection="1">
      <alignment horizontal="left" vertical="distributed"/>
    </xf>
    <xf numFmtId="3" fontId="3" fillId="0" borderId="3" xfId="0" applyNumberFormat="1" applyFont="1" applyFill="1" applyBorder="1" applyProtection="1"/>
    <xf numFmtId="4" fontId="54" fillId="0" borderId="3" xfId="0" applyNumberFormat="1" applyFont="1" applyFill="1" applyBorder="1" applyAlignment="1" applyProtection="1">
      <alignment horizontal="left" vertical="distributed"/>
    </xf>
    <xf numFmtId="0" fontId="4" fillId="0" borderId="3" xfId="0" applyFont="1" applyBorder="1"/>
    <xf numFmtId="3" fontId="5" fillId="0" borderId="3" xfId="0" applyNumberFormat="1" applyFont="1" applyBorder="1" applyAlignment="1">
      <alignment horizontal="right"/>
    </xf>
    <xf numFmtId="3" fontId="4" fillId="0" borderId="3" xfId="0" applyNumberFormat="1" applyFont="1" applyBorder="1"/>
    <xf numFmtId="0" fontId="3" fillId="0" borderId="3" xfId="0" applyFont="1" applyBorder="1"/>
    <xf numFmtId="3" fontId="3" fillId="0" borderId="3" xfId="0" applyNumberFormat="1" applyFont="1" applyBorder="1"/>
    <xf numFmtId="0" fontId="3" fillId="0" borderId="3" xfId="0" applyFont="1" applyBorder="1" applyAlignment="1">
      <alignment wrapText="1"/>
    </xf>
    <xf numFmtId="0" fontId="4" fillId="2" borderId="3" xfId="0" applyFont="1" applyFill="1" applyBorder="1"/>
    <xf numFmtId="10" fontId="5" fillId="0" borderId="3" xfId="0" applyNumberFormat="1" applyFont="1" applyBorder="1" applyAlignment="1">
      <alignment horizontal="right"/>
    </xf>
    <xf numFmtId="10" fontId="4" fillId="0" borderId="3" xfId="0" applyNumberFormat="1" applyFont="1" applyBorder="1"/>
    <xf numFmtId="10" fontId="3" fillId="0" borderId="3" xfId="0" applyNumberFormat="1" applyFont="1" applyBorder="1"/>
    <xf numFmtId="0" fontId="4" fillId="2" borderId="3" xfId="0" applyFont="1" applyFill="1" applyBorder="1" applyAlignment="1">
      <alignment vertical="distributed"/>
    </xf>
    <xf numFmtId="0" fontId="48" fillId="0" borderId="3" xfId="0" applyFont="1" applyBorder="1"/>
    <xf numFmtId="10" fontId="48" fillId="0" borderId="3" xfId="0" applyNumberFormat="1" applyFont="1" applyBorder="1"/>
    <xf numFmtId="3" fontId="48" fillId="0" borderId="3" xfId="0" applyNumberFormat="1" applyFont="1" applyBorder="1"/>
    <xf numFmtId="0" fontId="3" fillId="0" borderId="3" xfId="0" applyFont="1" applyBorder="1" applyProtection="1"/>
    <xf numFmtId="0" fontId="54" fillId="0" borderId="3" xfId="0" applyFont="1" applyBorder="1" applyAlignment="1" applyProtection="1">
      <alignment horizontal="center" vertical="distributed"/>
    </xf>
    <xf numFmtId="3" fontId="5" fillId="0" borderId="3" xfId="0" applyNumberFormat="1" applyFont="1" applyBorder="1" applyAlignment="1" applyProtection="1">
      <alignment horizontal="right"/>
    </xf>
    <xf numFmtId="2" fontId="3" fillId="0" borderId="3" xfId="0" applyNumberFormat="1" applyFont="1" applyBorder="1" applyProtection="1"/>
    <xf numFmtId="9" fontId="3" fillId="0" borderId="3" xfId="0" applyNumberFormat="1" applyFont="1" applyBorder="1" applyProtection="1"/>
    <xf numFmtId="9" fontId="8" fillId="0" borderId="3" xfId="0" applyNumberFormat="1" applyFont="1" applyBorder="1" applyProtection="1"/>
    <xf numFmtId="0" fontId="4" fillId="0" borderId="3" xfId="0" applyFont="1" applyFill="1" applyBorder="1" applyProtection="1"/>
    <xf numFmtId="1" fontId="3" fillId="0" borderId="3" xfId="0" applyNumberFormat="1" applyFont="1" applyBorder="1" applyProtection="1"/>
    <xf numFmtId="0" fontId="8" fillId="0" borderId="3" xfId="0" applyFont="1" applyBorder="1" applyProtection="1"/>
    <xf numFmtId="10" fontId="3" fillId="0" borderId="3" xfId="0" applyNumberFormat="1" applyFont="1" applyBorder="1" applyProtection="1"/>
    <xf numFmtId="0" fontId="46" fillId="0" borderId="3" xfId="0" applyFont="1" applyBorder="1" applyAlignment="1">
      <alignment horizontal="center" vertical="distributed"/>
    </xf>
    <xf numFmtId="0" fontId="54" fillId="0" borderId="3" xfId="0" applyFont="1" applyBorder="1" applyAlignment="1">
      <alignment horizontal="center" vertical="distributed"/>
    </xf>
    <xf numFmtId="0" fontId="8" fillId="0" borderId="3" xfId="0" applyFont="1" applyFill="1" applyBorder="1" applyProtection="1"/>
    <xf numFmtId="0" fontId="54" fillId="0" borderId="3" xfId="0" applyFont="1" applyFill="1" applyBorder="1" applyAlignment="1" applyProtection="1">
      <alignment horizontal="center" vertical="distributed"/>
    </xf>
    <xf numFmtId="9" fontId="3" fillId="0" borderId="3" xfId="0" applyNumberFormat="1" applyFont="1" applyFill="1" applyBorder="1" applyProtection="1"/>
    <xf numFmtId="0" fontId="3" fillId="0" borderId="3" xfId="0" applyFont="1" applyFill="1" applyBorder="1" applyProtection="1"/>
    <xf numFmtId="0" fontId="36" fillId="0" borderId="3" xfId="0" applyFont="1" applyFill="1" applyBorder="1" applyAlignment="1" applyProtection="1">
      <alignment horizontal="center" vertical="distributed"/>
    </xf>
    <xf numFmtId="0" fontId="31" fillId="0" borderId="3" xfId="0" applyFont="1" applyBorder="1" applyAlignment="1" applyProtection="1">
      <alignment horizontal="center" vertical="distributed"/>
    </xf>
    <xf numFmtId="2" fontId="8" fillId="0" borderId="3" xfId="0" applyNumberFormat="1" applyFont="1" applyBorder="1" applyProtection="1"/>
    <xf numFmtId="0" fontId="54" fillId="0" borderId="3" xfId="0" applyFont="1" applyFill="1" applyBorder="1" applyAlignment="1" applyProtection="1">
      <alignment horizontal="center" vertical="distributed" wrapText="1"/>
    </xf>
    <xf numFmtId="0" fontId="4" fillId="0" borderId="3" xfId="0" applyFont="1" applyBorder="1" applyAlignment="1" applyProtection="1">
      <alignment wrapText="1"/>
    </xf>
    <xf numFmtId="0" fontId="36" fillId="0" borderId="3" xfId="0" applyFont="1" applyBorder="1" applyAlignment="1" applyProtection="1">
      <alignment horizontal="center" vertical="distributed" wrapText="1"/>
    </xf>
    <xf numFmtId="0" fontId="36" fillId="0" borderId="3" xfId="0" applyFont="1" applyBorder="1" applyAlignment="1" applyProtection="1">
      <alignment horizontal="center" vertical="distributed"/>
    </xf>
    <xf numFmtId="9" fontId="4" fillId="0" borderId="3" xfId="0" applyNumberFormat="1" applyFont="1" applyBorder="1" applyProtection="1"/>
    <xf numFmtId="0" fontId="23" fillId="0" borderId="3" xfId="0" applyFont="1" applyFill="1" applyBorder="1" applyAlignment="1" applyProtection="1">
      <alignment horizontal="center" vertical="center" wrapText="1"/>
    </xf>
    <xf numFmtId="0" fontId="23" fillId="0" borderId="4" xfId="0" applyFont="1" applyFill="1" applyBorder="1" applyAlignment="1" applyProtection="1">
      <alignment horizontal="left" vertical="center"/>
    </xf>
    <xf numFmtId="0" fontId="23" fillId="0" borderId="2" xfId="0" applyFont="1" applyFill="1" applyBorder="1" applyAlignment="1" applyProtection="1">
      <alignment horizontal="center" vertical="center" wrapText="1"/>
    </xf>
    <xf numFmtId="0" fontId="106" fillId="0" borderId="21" xfId="0" applyFont="1" applyBorder="1" applyAlignment="1">
      <alignment horizontal="center"/>
    </xf>
    <xf numFmtId="9" fontId="106" fillId="0" borderId="13" xfId="0" applyNumberFormat="1" applyFont="1" applyBorder="1" applyAlignment="1">
      <alignment horizontal="center"/>
    </xf>
    <xf numFmtId="0" fontId="32" fillId="0" borderId="3" xfId="0" applyFont="1" applyBorder="1"/>
    <xf numFmtId="3" fontId="31" fillId="0" borderId="3" xfId="0" applyNumberFormat="1" applyFont="1" applyBorder="1" applyAlignment="1">
      <alignment horizontal="center" vertical="center"/>
    </xf>
    <xf numFmtId="3" fontId="12" fillId="0" borderId="21" xfId="0" applyNumberFormat="1" applyFont="1" applyFill="1" applyBorder="1" applyAlignment="1">
      <alignment horizontal="center"/>
    </xf>
    <xf numFmtId="3" fontId="12" fillId="0" borderId="12" xfId="0" applyNumberFormat="1" applyFont="1" applyFill="1" applyBorder="1" applyAlignment="1">
      <alignment horizontal="center"/>
    </xf>
    <xf numFmtId="0" fontId="4" fillId="0" borderId="0" xfId="0" applyFont="1" applyAlignment="1">
      <alignment horizontal="left" wrapText="1"/>
    </xf>
    <xf numFmtId="0" fontId="115" fillId="0" borderId="22" xfId="0" applyFont="1" applyBorder="1" applyAlignment="1">
      <alignment vertical="distributed"/>
    </xf>
    <xf numFmtId="0" fontId="115" fillId="0" borderId="23" xfId="0" applyFont="1" applyBorder="1" applyAlignment="1">
      <alignment vertical="distributed"/>
    </xf>
    <xf numFmtId="0" fontId="115" fillId="0" borderId="24" xfId="0" applyFont="1" applyBorder="1" applyAlignment="1">
      <alignment vertical="distributed"/>
    </xf>
    <xf numFmtId="0" fontId="115" fillId="0" borderId="25" xfId="0" applyFont="1" applyBorder="1" applyAlignment="1">
      <alignment vertical="distributed"/>
    </xf>
    <xf numFmtId="0" fontId="115" fillId="0" borderId="26" xfId="0" applyFont="1" applyBorder="1" applyAlignment="1">
      <alignment vertical="distributed"/>
    </xf>
    <xf numFmtId="0" fontId="115" fillId="0" borderId="27" xfId="0" applyFont="1" applyBorder="1" applyAlignment="1">
      <alignment vertical="distributed"/>
    </xf>
    <xf numFmtId="0" fontId="43" fillId="0" borderId="0" xfId="0" applyFont="1" applyFill="1" applyBorder="1" applyAlignment="1">
      <alignment vertical="center" wrapText="1"/>
    </xf>
    <xf numFmtId="3" fontId="43" fillId="3" borderId="3" xfId="1" applyNumberFormat="1" applyFont="1" applyFill="1" applyBorder="1" applyAlignment="1" applyProtection="1">
      <alignment horizontal="center" vertical="distributed"/>
      <protection locked="0"/>
    </xf>
    <xf numFmtId="0" fontId="117" fillId="0" borderId="0" xfId="0" applyFont="1" applyFill="1" applyAlignment="1">
      <alignment vertical="center"/>
    </xf>
    <xf numFmtId="0" fontId="118" fillId="0" borderId="0" xfId="0" applyFont="1" applyFill="1" applyAlignment="1">
      <alignment vertical="center" wrapText="1"/>
    </xf>
    <xf numFmtId="0" fontId="118" fillId="0" borderId="0" xfId="0" applyFont="1" applyAlignment="1">
      <alignment vertical="center" wrapText="1"/>
    </xf>
    <xf numFmtId="0" fontId="119" fillId="0" borderId="28" xfId="0" applyFont="1" applyBorder="1" applyAlignment="1">
      <alignment horizontal="left" vertical="distributed"/>
    </xf>
    <xf numFmtId="0" fontId="119" fillId="0" borderId="29" xfId="0" applyFont="1" applyBorder="1" applyAlignment="1">
      <alignment horizontal="left" vertical="distributed"/>
    </xf>
    <xf numFmtId="0" fontId="119" fillId="0" borderId="30" xfId="0" applyFont="1" applyBorder="1" applyAlignment="1">
      <alignment horizontal="left" vertical="distributed"/>
    </xf>
    <xf numFmtId="0" fontId="119" fillId="0" borderId="31" xfId="0" applyFont="1" applyBorder="1" applyAlignment="1">
      <alignment horizontal="left" vertical="distributed"/>
    </xf>
    <xf numFmtId="0" fontId="119" fillId="0" borderId="32" xfId="0" applyFont="1" applyBorder="1" applyAlignment="1">
      <alignment horizontal="left" vertical="distributed"/>
    </xf>
    <xf numFmtId="0" fontId="119" fillId="0" borderId="33" xfId="0" applyFont="1" applyBorder="1" applyAlignment="1">
      <alignment horizontal="left" vertical="distributed"/>
    </xf>
    <xf numFmtId="49" fontId="121" fillId="0" borderId="2" xfId="0" applyNumberFormat="1" applyFont="1" applyFill="1" applyBorder="1" applyAlignment="1" applyProtection="1">
      <alignment horizontal="center" vertical="center" wrapText="1"/>
    </xf>
    <xf numFmtId="3" fontId="120" fillId="0" borderId="7" xfId="0" applyNumberFormat="1" applyFont="1" applyFill="1" applyBorder="1" applyAlignment="1">
      <alignment horizontal="center"/>
    </xf>
    <xf numFmtId="3" fontId="120" fillId="0" borderId="9" xfId="0" applyNumberFormat="1" applyFont="1" applyFill="1" applyBorder="1" applyAlignment="1">
      <alignment horizontal="center"/>
    </xf>
    <xf numFmtId="3" fontId="122" fillId="0" borderId="9" xfId="0" applyNumberFormat="1" applyFont="1" applyFill="1" applyBorder="1" applyAlignment="1">
      <alignment horizontal="center"/>
    </xf>
    <xf numFmtId="3" fontId="122" fillId="0" borderId="7" xfId="0" applyNumberFormat="1" applyFont="1" applyFill="1" applyBorder="1" applyAlignment="1">
      <alignment horizontal="center"/>
    </xf>
    <xf numFmtId="3" fontId="122" fillId="0" borderId="3" xfId="0" applyNumberFormat="1" applyFont="1" applyFill="1" applyBorder="1" applyAlignment="1">
      <alignment horizontal="center"/>
    </xf>
    <xf numFmtId="3" fontId="79" fillId="0" borderId="3" xfId="0" applyNumberFormat="1" applyFont="1" applyFill="1" applyBorder="1" applyAlignment="1">
      <alignment horizontal="center"/>
    </xf>
    <xf numFmtId="3" fontId="12" fillId="0" borderId="8" xfId="0" applyNumberFormat="1" applyFont="1" applyFill="1" applyBorder="1" applyAlignment="1">
      <alignment horizontal="center"/>
    </xf>
    <xf numFmtId="3" fontId="12" fillId="0" borderId="0" xfId="0" applyNumberFormat="1" applyFont="1" applyFill="1" applyBorder="1" applyAlignment="1" applyProtection="1">
      <alignment horizontal="center" vertical="distributed"/>
    </xf>
    <xf numFmtId="3" fontId="12" fillId="0" borderId="0" xfId="0" applyNumberFormat="1" applyFont="1" applyAlignment="1" applyProtection="1">
      <alignment horizontal="center"/>
    </xf>
    <xf numFmtId="0" fontId="89" fillId="0" borderId="0" xfId="0" applyFont="1" applyAlignment="1">
      <alignment horizontal="left" vertical="distributed"/>
    </xf>
    <xf numFmtId="0" fontId="30" fillId="0" borderId="0" xfId="0" applyFont="1" applyFill="1" applyBorder="1" applyAlignment="1" applyProtection="1">
      <alignment horizontal="left"/>
    </xf>
    <xf numFmtId="0" fontId="6" fillId="0" borderId="0" xfId="0" applyFont="1" applyFill="1" applyAlignment="1">
      <alignment horizontal="left"/>
    </xf>
    <xf numFmtId="3" fontId="8" fillId="0" borderId="3" xfId="0" applyNumberFormat="1" applyFont="1" applyFill="1" applyBorder="1" applyAlignment="1">
      <alignment horizontal="center"/>
    </xf>
    <xf numFmtId="3" fontId="23" fillId="0" borderId="3"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left"/>
    </xf>
    <xf numFmtId="0" fontId="33" fillId="0" borderId="0" xfId="0" applyFont="1" applyFill="1" applyBorder="1" applyAlignment="1" applyProtection="1">
      <alignment horizontal="center"/>
    </xf>
    <xf numFmtId="0" fontId="12" fillId="0" borderId="0" xfId="0" applyFont="1" applyFill="1" applyBorder="1" applyAlignment="1" applyProtection="1">
      <alignment horizontal="center"/>
    </xf>
    <xf numFmtId="0" fontId="31" fillId="0" borderId="0" xfId="0" applyFont="1" applyFill="1" applyBorder="1" applyAlignment="1" applyProtection="1">
      <alignment horizontal="left"/>
    </xf>
    <xf numFmtId="3" fontId="12" fillId="0" borderId="3" xfId="5" applyNumberFormat="1" applyFont="1" applyFill="1" applyBorder="1" applyAlignment="1" applyProtection="1">
      <alignment horizontal="center" vertical="center" wrapText="1"/>
    </xf>
    <xf numFmtId="3" fontId="12" fillId="0" borderId="3" xfId="5" applyNumberFormat="1" applyFont="1" applyFill="1" applyBorder="1" applyAlignment="1" applyProtection="1">
      <alignment horizontal="right" wrapText="1"/>
    </xf>
    <xf numFmtId="3" fontId="12" fillId="0" borderId="3" xfId="5" applyNumberFormat="1" applyFont="1" applyFill="1" applyBorder="1" applyAlignment="1" applyProtection="1">
      <alignment horizontal="center" vertical="center"/>
    </xf>
    <xf numFmtId="3" fontId="12" fillId="0" borderId="3" xfId="5" applyNumberFormat="1" applyFont="1" applyFill="1" applyBorder="1" applyAlignment="1" applyProtection="1">
      <alignment horizontal="right" vertical="justify" wrapText="1"/>
    </xf>
    <xf numFmtId="0" fontId="12" fillId="0" borderId="3" xfId="5" applyFont="1" applyFill="1" applyBorder="1" applyAlignment="1" applyProtection="1">
      <alignment horizontal="center" vertical="center" wrapText="1"/>
    </xf>
    <xf numFmtId="0" fontId="8" fillId="0" borderId="2" xfId="0" applyFont="1" applyFill="1" applyBorder="1" applyAlignment="1">
      <alignment horizontal="left"/>
    </xf>
    <xf numFmtId="0" fontId="21" fillId="0" borderId="3" xfId="5" applyFont="1" applyFill="1" applyBorder="1" applyAlignment="1" applyProtection="1">
      <alignment horizontal="right" vertical="center" wrapText="1"/>
    </xf>
    <xf numFmtId="3" fontId="36" fillId="0" borderId="0" xfId="0" applyNumberFormat="1" applyFont="1" applyAlignment="1">
      <alignment horizontal="left" vertical="center"/>
    </xf>
    <xf numFmtId="0" fontId="79" fillId="0" borderId="3" xfId="0" applyFont="1" applyBorder="1" applyAlignment="1">
      <alignment horizontal="center"/>
    </xf>
    <xf numFmtId="0" fontId="120" fillId="0" borderId="0" xfId="0" applyFont="1"/>
    <xf numFmtId="0" fontId="12" fillId="0" borderId="0" xfId="0" applyFont="1"/>
    <xf numFmtId="0" fontId="120" fillId="0" borderId="3" xfId="0" applyFont="1" applyBorder="1"/>
    <xf numFmtId="0" fontId="122" fillId="0" borderId="3" xfId="0" applyFont="1" applyBorder="1" applyAlignment="1">
      <alignment horizontal="center"/>
    </xf>
    <xf numFmtId="0" fontId="120" fillId="0" borderId="3" xfId="0" applyFont="1" applyBorder="1" applyAlignment="1">
      <alignment horizontal="center"/>
    </xf>
    <xf numFmtId="0" fontId="12" fillId="0" borderId="3" xfId="0" applyFont="1" applyBorder="1"/>
    <xf numFmtId="3" fontId="12" fillId="0" borderId="3" xfId="0" applyNumberFormat="1" applyFont="1" applyBorder="1" applyAlignment="1">
      <alignment horizontal="center"/>
    </xf>
    <xf numFmtId="3" fontId="8" fillId="0" borderId="3" xfId="0" applyNumberFormat="1" applyFont="1" applyBorder="1" applyAlignment="1">
      <alignment horizontal="center"/>
    </xf>
    <xf numFmtId="0" fontId="8" fillId="0" borderId="3" xfId="0" applyFont="1" applyBorder="1"/>
    <xf numFmtId="0" fontId="8" fillId="0" borderId="3" xfId="0" applyFont="1" applyBorder="1" applyAlignment="1">
      <alignment horizontal="center"/>
    </xf>
    <xf numFmtId="0" fontId="12" fillId="0" borderId="3" xfId="0" applyFont="1" applyBorder="1" applyAlignment="1">
      <alignment horizontal="center"/>
    </xf>
    <xf numFmtId="0" fontId="12" fillId="0" borderId="2" xfId="0" applyFont="1" applyBorder="1"/>
    <xf numFmtId="0" fontId="8" fillId="0" borderId="2" xfId="0" applyFont="1" applyBorder="1" applyAlignment="1">
      <alignment horizontal="center"/>
    </xf>
    <xf numFmtId="3" fontId="8" fillId="0" borderId="2" xfId="0" applyNumberFormat="1" applyFont="1" applyBorder="1" applyAlignment="1">
      <alignment horizontal="center"/>
    </xf>
    <xf numFmtId="0" fontId="36" fillId="0" borderId="2" xfId="0" applyFont="1" applyBorder="1"/>
    <xf numFmtId="0" fontId="36" fillId="0" borderId="2" xfId="0" applyFont="1" applyBorder="1" applyAlignment="1">
      <alignment horizontal="center"/>
    </xf>
    <xf numFmtId="9" fontId="12" fillId="0" borderId="0" xfId="0" applyNumberFormat="1" applyFont="1" applyAlignment="1">
      <alignment horizontal="left"/>
    </xf>
    <xf numFmtId="10" fontId="36" fillId="0" borderId="2" xfId="0" applyNumberFormat="1" applyFont="1" applyBorder="1" applyAlignment="1">
      <alignment horizontal="center"/>
    </xf>
    <xf numFmtId="4" fontId="54" fillId="0" borderId="0" xfId="0" applyNumberFormat="1" applyFont="1" applyFill="1" applyProtection="1"/>
    <xf numFmtId="0" fontId="61" fillId="0" borderId="0" xfId="0" applyFont="1" applyFill="1" applyProtection="1"/>
    <xf numFmtId="0" fontId="7" fillId="0" borderId="0" xfId="0" applyFont="1" applyProtection="1"/>
    <xf numFmtId="4" fontId="8" fillId="0" borderId="0" xfId="0" applyNumberFormat="1" applyFont="1" applyProtection="1"/>
    <xf numFmtId="0" fontId="0" fillId="0" borderId="0" xfId="0" applyFont="1" applyProtection="1"/>
    <xf numFmtId="0" fontId="13" fillId="0" borderId="0" xfId="0" applyFont="1" applyProtection="1"/>
    <xf numFmtId="4" fontId="9" fillId="0" borderId="0" xfId="0" applyNumberFormat="1" applyFont="1" applyProtection="1"/>
    <xf numFmtId="0" fontId="10" fillId="0" borderId="0" xfId="0" applyFont="1" applyProtection="1"/>
    <xf numFmtId="4" fontId="4" fillId="0" borderId="0" xfId="0" applyNumberFormat="1" applyFont="1" applyBorder="1" applyProtection="1"/>
    <xf numFmtId="0" fontId="7" fillId="0" borderId="0" xfId="0" applyFont="1" applyBorder="1" applyProtection="1"/>
    <xf numFmtId="4" fontId="9" fillId="0" borderId="0" xfId="0" applyNumberFormat="1" applyFont="1" applyBorder="1" applyProtection="1"/>
    <xf numFmtId="0" fontId="10" fillId="0" borderId="0" xfId="0" applyFont="1" applyBorder="1" applyProtection="1"/>
    <xf numFmtId="4" fontId="3" fillId="0" borderId="0" xfId="0" applyNumberFormat="1" applyFont="1" applyBorder="1" applyProtection="1"/>
    <xf numFmtId="0" fontId="13" fillId="0" borderId="0" xfId="0" applyFont="1" applyBorder="1" applyProtection="1"/>
    <xf numFmtId="0" fontId="0" fillId="0" borderId="0" xfId="0" applyBorder="1" applyProtection="1"/>
    <xf numFmtId="0" fontId="14" fillId="0" borderId="0" xfId="0" applyFont="1" applyBorder="1" applyProtection="1"/>
    <xf numFmtId="3" fontId="3" fillId="0" borderId="3" xfId="0" applyNumberFormat="1" applyFont="1" applyFill="1" applyBorder="1" applyAlignment="1" applyProtection="1">
      <alignment horizontal="right"/>
    </xf>
    <xf numFmtId="4" fontId="15" fillId="0" borderId="0" xfId="0" applyNumberFormat="1" applyFont="1" applyProtection="1"/>
    <xf numFmtId="0" fontId="16" fillId="0" borderId="0" xfId="0" applyFont="1" applyProtection="1"/>
    <xf numFmtId="4" fontId="106" fillId="0" borderId="3" xfId="0" applyNumberFormat="1" applyFont="1" applyBorder="1" applyProtection="1"/>
    <xf numFmtId="0" fontId="107" fillId="0" borderId="0" xfId="0" applyFont="1" applyProtection="1"/>
    <xf numFmtId="4" fontId="107" fillId="0" borderId="3" xfId="0" applyNumberFormat="1" applyFont="1" applyBorder="1" applyProtection="1"/>
    <xf numFmtId="4" fontId="7" fillId="0" borderId="0" xfId="0" applyNumberFormat="1" applyFont="1" applyProtection="1"/>
    <xf numFmtId="4" fontId="0" fillId="0" borderId="0" xfId="0" applyNumberFormat="1" applyProtection="1"/>
    <xf numFmtId="4" fontId="0" fillId="0" borderId="0" xfId="0" applyNumberFormat="1" applyFont="1" applyProtection="1"/>
    <xf numFmtId="0" fontId="17" fillId="0" borderId="0" xfId="0" applyFont="1" applyProtection="1"/>
    <xf numFmtId="4" fontId="31" fillId="0" borderId="0" xfId="0" applyNumberFormat="1" applyFont="1" applyAlignment="1" applyProtection="1">
      <alignment vertical="distributed"/>
    </xf>
    <xf numFmtId="0" fontId="0" fillId="0" borderId="0" xfId="0" applyFill="1" applyBorder="1" applyProtection="1"/>
    <xf numFmtId="49" fontId="73" fillId="0" borderId="0" xfId="1" applyNumberFormat="1" applyFont="1" applyFill="1" applyAlignment="1" applyProtection="1">
      <alignment horizontal="right" vertical="distributed"/>
    </xf>
    <xf numFmtId="0" fontId="73" fillId="0" borderId="0" xfId="1" applyFont="1" applyFill="1" applyAlignment="1" applyProtection="1">
      <alignment vertical="distributed"/>
    </xf>
    <xf numFmtId="3" fontId="73" fillId="0" borderId="0" xfId="1" applyNumberFormat="1" applyFont="1" applyFill="1" applyAlignment="1" applyProtection="1">
      <alignment horizontal="center" vertical="distributed"/>
    </xf>
    <xf numFmtId="3" fontId="31" fillId="0" borderId="0" xfId="1" applyNumberFormat="1" applyFont="1" applyFill="1" applyAlignment="1" applyProtection="1">
      <alignment horizontal="center" vertical="distributed"/>
    </xf>
    <xf numFmtId="0" fontId="73" fillId="0" borderId="0" xfId="1" applyFont="1" applyFill="1" applyProtection="1"/>
    <xf numFmtId="0" fontId="49" fillId="0" borderId="0" xfId="1" applyFill="1" applyProtection="1"/>
    <xf numFmtId="0" fontId="73" fillId="0" borderId="0" xfId="1" applyFont="1" applyProtection="1"/>
    <xf numFmtId="0" fontId="49" fillId="0" borderId="0" xfId="1" applyProtection="1"/>
    <xf numFmtId="49" fontId="43" fillId="0" borderId="3" xfId="1" applyNumberFormat="1" applyFont="1" applyFill="1" applyBorder="1" applyAlignment="1" applyProtection="1">
      <alignment horizontal="right" vertical="distributed"/>
    </xf>
    <xf numFmtId="0" fontId="51" fillId="0" borderId="3" xfId="1" applyFont="1" applyFill="1" applyBorder="1" applyAlignment="1" applyProtection="1">
      <alignment horizontal="center" vertical="distributed"/>
    </xf>
    <xf numFmtId="3" fontId="23" fillId="0" borderId="3" xfId="1" applyNumberFormat="1" applyFont="1" applyFill="1" applyBorder="1" applyAlignment="1" applyProtection="1">
      <alignment horizontal="center" vertical="distributed"/>
    </xf>
    <xf numFmtId="0" fontId="43" fillId="0" borderId="3" xfId="1" applyFont="1" applyFill="1" applyBorder="1" applyAlignment="1" applyProtection="1">
      <alignment horizontal="center" vertical="distributed"/>
    </xf>
    <xf numFmtId="3" fontId="74" fillId="0" borderId="3" xfId="1" applyNumberFormat="1" applyFont="1" applyFill="1" applyBorder="1" applyAlignment="1" applyProtection="1">
      <alignment horizontal="center" vertical="distributed"/>
    </xf>
    <xf numFmtId="3" fontId="31" fillId="0" borderId="3" xfId="1" applyNumberFormat="1" applyFont="1" applyFill="1" applyBorder="1" applyAlignment="1" applyProtection="1">
      <alignment horizontal="center" vertical="distributed"/>
    </xf>
    <xf numFmtId="3" fontId="43" fillId="0" borderId="3" xfId="1" applyNumberFormat="1" applyFont="1" applyFill="1" applyBorder="1" applyAlignment="1" applyProtection="1">
      <alignment horizontal="center" vertical="distributed"/>
    </xf>
    <xf numFmtId="49" fontId="96" fillId="0" borderId="3" xfId="1" applyNumberFormat="1" applyFont="1" applyFill="1" applyBorder="1" applyAlignment="1" applyProtection="1">
      <alignment horizontal="center" vertical="distributed"/>
    </xf>
    <xf numFmtId="0" fontId="95" fillId="0" borderId="3" xfId="1" applyFont="1" applyFill="1" applyBorder="1" applyAlignment="1" applyProtection="1">
      <alignment horizontal="center" vertical="distributed"/>
    </xf>
    <xf numFmtId="3" fontId="75" fillId="0" borderId="3" xfId="1" applyNumberFormat="1" applyFont="1" applyFill="1" applyBorder="1" applyAlignment="1" applyProtection="1">
      <alignment horizontal="center" vertical="distributed"/>
    </xf>
    <xf numFmtId="3" fontId="79" fillId="0" borderId="3" xfId="1" applyNumberFormat="1" applyFont="1" applyFill="1" applyBorder="1" applyAlignment="1" applyProtection="1">
      <alignment horizontal="center" vertical="distributed"/>
    </xf>
    <xf numFmtId="0" fontId="76" fillId="0" borderId="0" xfId="1" applyFont="1" applyAlignment="1" applyProtection="1">
      <alignment horizontal="center"/>
    </xf>
    <xf numFmtId="0" fontId="72" fillId="0" borderId="0" xfId="1" applyFont="1" applyAlignment="1" applyProtection="1">
      <alignment horizontal="center"/>
    </xf>
    <xf numFmtId="0" fontId="43" fillId="0" borderId="3" xfId="1" applyFont="1" applyFill="1" applyBorder="1" applyAlignment="1" applyProtection="1">
      <alignment vertical="distributed" wrapText="1"/>
    </xf>
    <xf numFmtId="0" fontId="51" fillId="0" borderId="3" xfId="1" applyFont="1" applyFill="1" applyBorder="1" applyAlignment="1" applyProtection="1">
      <alignment vertical="distributed"/>
    </xf>
    <xf numFmtId="3" fontId="51" fillId="0" borderId="3" xfId="1" applyNumberFormat="1" applyFont="1" applyFill="1" applyBorder="1" applyAlignment="1" applyProtection="1">
      <alignment horizontal="center" vertical="distributed"/>
    </xf>
    <xf numFmtId="0" fontId="77" fillId="0" borderId="0" xfId="1" applyFont="1" applyProtection="1"/>
    <xf numFmtId="0" fontId="71" fillId="0" borderId="0" xfId="1" applyFont="1" applyProtection="1"/>
    <xf numFmtId="0" fontId="43" fillId="5" borderId="3" xfId="0" applyFont="1" applyFill="1" applyBorder="1" applyAlignment="1" applyProtection="1">
      <alignment vertical="center" wrapText="1"/>
    </xf>
    <xf numFmtId="0" fontId="87" fillId="0" borderId="3" xfId="1" applyFont="1" applyFill="1" applyBorder="1" applyAlignment="1" applyProtection="1">
      <alignment vertical="distributed" wrapText="1"/>
    </xf>
    <xf numFmtId="0" fontId="43" fillId="0" borderId="3" xfId="1" applyFont="1" applyFill="1" applyBorder="1" applyAlignment="1" applyProtection="1">
      <alignment horizontal="right" vertical="distributed"/>
    </xf>
    <xf numFmtId="0" fontId="43" fillId="0" borderId="3" xfId="1" applyFont="1" applyFill="1" applyBorder="1" applyAlignment="1" applyProtection="1">
      <alignment vertical="distributed"/>
    </xf>
    <xf numFmtId="49" fontId="43" fillId="5" borderId="3" xfId="1" applyNumberFormat="1" applyFont="1" applyFill="1" applyBorder="1" applyAlignment="1" applyProtection="1">
      <alignment horizontal="right" vertical="distributed"/>
    </xf>
    <xf numFmtId="0" fontId="73" fillId="5" borderId="0" xfId="1" applyFont="1" applyFill="1" applyProtection="1"/>
    <xf numFmtId="0" fontId="49" fillId="5" borderId="0" xfId="1" applyFill="1" applyProtection="1"/>
    <xf numFmtId="49" fontId="73" fillId="0" borderId="3" xfId="1" applyNumberFormat="1" applyFont="1" applyFill="1" applyBorder="1" applyAlignment="1" applyProtection="1">
      <alignment horizontal="right" vertical="distributed"/>
    </xf>
    <xf numFmtId="0" fontId="77" fillId="0" borderId="3" xfId="1" applyFont="1" applyFill="1" applyBorder="1" applyAlignment="1" applyProtection="1">
      <alignment vertical="distributed"/>
    </xf>
    <xf numFmtId="3" fontId="77" fillId="0" borderId="3" xfId="1" applyNumberFormat="1" applyFont="1" applyFill="1" applyBorder="1" applyAlignment="1" applyProtection="1">
      <alignment horizontal="center" vertical="distributed"/>
    </xf>
    <xf numFmtId="49" fontId="43" fillId="0" borderId="11" xfId="1" applyNumberFormat="1" applyFont="1" applyFill="1" applyBorder="1" applyAlignment="1" applyProtection="1">
      <alignment horizontal="right" vertical="distributed"/>
    </xf>
    <xf numFmtId="0" fontId="43" fillId="0" borderId="11" xfId="1" applyFont="1" applyFill="1" applyBorder="1" applyAlignment="1" applyProtection="1">
      <alignment vertical="distributed" wrapText="1"/>
    </xf>
    <xf numFmtId="3" fontId="43" fillId="0" borderId="11" xfId="1" applyNumberFormat="1" applyFont="1" applyFill="1" applyBorder="1" applyAlignment="1" applyProtection="1">
      <alignment horizontal="center" vertical="distributed"/>
    </xf>
    <xf numFmtId="3" fontId="43" fillId="0" borderId="13" xfId="1" applyNumberFormat="1" applyFont="1" applyFill="1" applyBorder="1" applyAlignment="1" applyProtection="1">
      <alignment horizontal="center" vertical="distributed"/>
    </xf>
    <xf numFmtId="0" fontId="43" fillId="0" borderId="0" xfId="1" applyFont="1" applyProtection="1"/>
    <xf numFmtId="0" fontId="101" fillId="0" borderId="0" xfId="1" applyFont="1" applyProtection="1"/>
    <xf numFmtId="49" fontId="43" fillId="0" borderId="8" xfId="1" applyNumberFormat="1" applyFont="1" applyFill="1" applyBorder="1" applyAlignment="1" applyProtection="1">
      <alignment horizontal="right" vertical="distributed"/>
    </xf>
    <xf numFmtId="0" fontId="43" fillId="0" borderId="8" xfId="1" applyFont="1" applyFill="1" applyBorder="1" applyAlignment="1" applyProtection="1">
      <alignment vertical="distributed" wrapText="1"/>
    </xf>
    <xf numFmtId="3" fontId="31" fillId="0" borderId="8" xfId="1" applyNumberFormat="1" applyFont="1" applyFill="1" applyBorder="1" applyAlignment="1" applyProtection="1">
      <alignment horizontal="center" vertical="distributed"/>
    </xf>
    <xf numFmtId="3" fontId="51" fillId="0" borderId="8" xfId="1" applyNumberFormat="1" applyFont="1" applyFill="1" applyBorder="1" applyAlignment="1" applyProtection="1">
      <alignment horizontal="center" vertical="distributed"/>
    </xf>
    <xf numFmtId="0" fontId="8" fillId="0" borderId="0" xfId="0" applyFont="1" applyAlignment="1" applyProtection="1">
      <alignment horizontal="left" vertical="center" indent="4"/>
    </xf>
    <xf numFmtId="0" fontId="99" fillId="0" borderId="0" xfId="0" applyFont="1" applyAlignment="1" applyProtection="1">
      <alignment horizontal="left" vertical="center" indent="4"/>
    </xf>
    <xf numFmtId="0" fontId="77" fillId="0" borderId="0" xfId="1" applyFont="1" applyFill="1" applyAlignment="1" applyProtection="1">
      <alignment vertical="distributed"/>
    </xf>
    <xf numFmtId="0" fontId="31" fillId="0" borderId="0" xfId="1" applyFont="1" applyFill="1" applyAlignment="1" applyProtection="1">
      <alignment vertical="distributed"/>
    </xf>
    <xf numFmtId="0" fontId="31" fillId="0" borderId="3" xfId="1" applyFont="1" applyFill="1" applyBorder="1" applyAlignment="1" applyProtection="1">
      <alignment horizontal="right" vertical="distributed" wrapText="1"/>
    </xf>
    <xf numFmtId="0" fontId="23" fillId="0" borderId="3" xfId="1" applyFont="1" applyFill="1" applyBorder="1" applyAlignment="1" applyProtection="1">
      <alignment vertical="distributed" wrapText="1"/>
    </xf>
    <xf numFmtId="3" fontId="73" fillId="0" borderId="3" xfId="1" applyNumberFormat="1" applyFont="1" applyFill="1" applyBorder="1" applyAlignment="1" applyProtection="1">
      <alignment horizontal="center" vertical="distributed"/>
    </xf>
    <xf numFmtId="0" fontId="31" fillId="0" borderId="3" xfId="1" applyFont="1" applyFill="1" applyBorder="1" applyAlignment="1" applyProtection="1">
      <alignment vertical="distributed" wrapText="1"/>
    </xf>
    <xf numFmtId="3" fontId="43" fillId="3" borderId="8" xfId="1" applyNumberFormat="1" applyFont="1" applyFill="1" applyBorder="1" applyAlignment="1" applyProtection="1">
      <alignment horizontal="center" vertical="distributed"/>
      <protection locked="0"/>
    </xf>
    <xf numFmtId="3" fontId="73" fillId="3" borderId="3" xfId="1" applyNumberFormat="1" applyFont="1" applyFill="1" applyBorder="1" applyAlignment="1" applyProtection="1">
      <alignment horizontal="center" vertical="distributed"/>
      <protection locked="0"/>
    </xf>
    <xf numFmtId="3" fontId="8" fillId="3" borderId="3" xfId="0" applyNumberFormat="1" applyFont="1" applyFill="1" applyBorder="1" applyAlignment="1" applyProtection="1">
      <alignment horizontal="center"/>
      <protection locked="0"/>
    </xf>
    <xf numFmtId="3" fontId="39" fillId="3" borderId="3" xfId="0" applyNumberFormat="1" applyFont="1" applyFill="1" applyBorder="1" applyAlignment="1" applyProtection="1">
      <alignment horizontal="center"/>
      <protection locked="0"/>
    </xf>
    <xf numFmtId="1" fontId="23" fillId="3" borderId="0" xfId="0" applyNumberFormat="1" applyFont="1" applyFill="1" applyAlignment="1" applyProtection="1">
      <alignment horizontal="center" vertical="distributed"/>
      <protection locked="0"/>
    </xf>
    <xf numFmtId="3" fontId="21" fillId="3" borderId="3" xfId="0" applyNumberFormat="1" applyFont="1" applyFill="1" applyBorder="1" applyAlignment="1" applyProtection="1">
      <alignment horizontal="center"/>
      <protection locked="0"/>
    </xf>
    <xf numFmtId="3" fontId="8" fillId="3" borderId="11" xfId="0" applyNumberFormat="1" applyFont="1" applyFill="1" applyBorder="1" applyAlignment="1" applyProtection="1">
      <alignment horizontal="center"/>
      <protection locked="0"/>
    </xf>
    <xf numFmtId="3" fontId="12" fillId="3" borderId="3" xfId="0" applyNumberFormat="1" applyFont="1" applyFill="1" applyBorder="1" applyAlignment="1" applyProtection="1">
      <alignment horizontal="center"/>
      <protection locked="0"/>
    </xf>
    <xf numFmtId="3" fontId="23" fillId="3" borderId="3" xfId="0" applyNumberFormat="1" applyFont="1" applyFill="1" applyBorder="1" applyAlignment="1" applyProtection="1">
      <alignment horizontal="center" vertical="center"/>
      <protection locked="0"/>
    </xf>
    <xf numFmtId="3" fontId="103" fillId="3" borderId="3" xfId="0" applyNumberFormat="1" applyFont="1" applyFill="1" applyBorder="1" applyAlignment="1" applyProtection="1">
      <alignment horizontal="center"/>
      <protection locked="0"/>
    </xf>
    <xf numFmtId="3" fontId="21" fillId="3" borderId="11" xfId="0" applyNumberFormat="1" applyFont="1" applyFill="1" applyBorder="1" applyAlignment="1" applyProtection="1">
      <alignment horizontal="center"/>
      <protection locked="0"/>
    </xf>
    <xf numFmtId="3" fontId="8" fillId="3" borderId="8" xfId="0" applyNumberFormat="1" applyFont="1" applyFill="1" applyBorder="1" applyAlignment="1" applyProtection="1">
      <alignment horizontal="center"/>
      <protection locked="0"/>
    </xf>
    <xf numFmtId="3" fontId="21" fillId="3" borderId="8" xfId="0" applyNumberFormat="1" applyFont="1" applyFill="1" applyBorder="1" applyAlignment="1" applyProtection="1">
      <alignment horizontal="center"/>
      <protection locked="0"/>
    </xf>
    <xf numFmtId="3" fontId="3" fillId="3" borderId="3" xfId="0" applyNumberFormat="1" applyFont="1" applyFill="1" applyBorder="1" applyAlignment="1" applyProtection="1">
      <alignment horizontal="center"/>
      <protection locked="0"/>
    </xf>
    <xf numFmtId="0" fontId="7" fillId="0" borderId="0" xfId="0" applyFont="1" applyFill="1" applyBorder="1" applyProtection="1">
      <protection locked="0"/>
    </xf>
    <xf numFmtId="0" fontId="63" fillId="0" borderId="0" xfId="0" applyFont="1" applyFill="1" applyAlignment="1" applyProtection="1"/>
    <xf numFmtId="0" fontId="42" fillId="0" borderId="0" xfId="0" applyFont="1" applyFill="1" applyAlignment="1" applyProtection="1"/>
    <xf numFmtId="0" fontId="42" fillId="0" borderId="0" xfId="0" applyFont="1" applyFill="1" applyAlignment="1" applyProtection="1">
      <alignment horizontal="center"/>
    </xf>
    <xf numFmtId="0" fontId="37" fillId="0" borderId="0" xfId="0" applyFont="1" applyFill="1" applyBorder="1" applyProtection="1"/>
    <xf numFmtId="0" fontId="37" fillId="0" borderId="0" xfId="0" applyFont="1" applyFill="1" applyProtection="1"/>
    <xf numFmtId="0" fontId="37" fillId="0" borderId="0" xfId="0" applyFont="1" applyProtection="1"/>
    <xf numFmtId="0" fontId="37" fillId="0" borderId="0" xfId="0" applyFont="1" applyBorder="1" applyProtection="1"/>
    <xf numFmtId="0" fontId="24" fillId="0" borderId="0" xfId="0" applyFont="1" applyFill="1" applyAlignment="1" applyProtection="1">
      <alignment horizontal="center" vertical="center"/>
    </xf>
    <xf numFmtId="0" fontId="24" fillId="0" borderId="0" xfId="0" applyFont="1" applyFill="1" applyBorder="1" applyAlignment="1" applyProtection="1">
      <alignment horizontal="center" vertical="center"/>
    </xf>
    <xf numFmtId="0" fontId="120" fillId="0" borderId="4" xfId="0" applyFont="1" applyFill="1" applyBorder="1" applyAlignment="1" applyProtection="1">
      <alignment horizontal="left" vertical="distributed"/>
    </xf>
    <xf numFmtId="0" fontId="122" fillId="0" borderId="3" xfId="0" applyFont="1" applyFill="1" applyBorder="1" applyAlignment="1" applyProtection="1">
      <alignment horizontal="center"/>
    </xf>
    <xf numFmtId="0" fontId="120" fillId="0" borderId="3" xfId="0" applyFont="1" applyFill="1" applyBorder="1" applyAlignment="1" applyProtection="1">
      <alignment horizontal="center"/>
    </xf>
    <xf numFmtId="0" fontId="123" fillId="0" borderId="0" xfId="0" applyFont="1" applyAlignment="1" applyProtection="1">
      <alignment horizontal="center" vertical="center"/>
    </xf>
    <xf numFmtId="0" fontId="123" fillId="0" borderId="0" xfId="0" applyFont="1" applyBorder="1" applyAlignment="1" applyProtection="1">
      <alignment horizontal="center" vertical="center"/>
    </xf>
    <xf numFmtId="3" fontId="8" fillId="0" borderId="4" xfId="0" applyNumberFormat="1" applyFont="1" applyFill="1" applyBorder="1" applyAlignment="1" applyProtection="1">
      <alignment horizontal="left" vertical="distributed"/>
    </xf>
    <xf numFmtId="0" fontId="24" fillId="0" borderId="0" xfId="0" applyFont="1" applyAlignment="1" applyProtection="1">
      <alignment horizontal="center" vertical="center"/>
    </xf>
    <xf numFmtId="0" fontId="24" fillId="0" borderId="0" xfId="0" applyFont="1" applyBorder="1" applyAlignment="1" applyProtection="1">
      <alignment horizontal="center" vertical="center"/>
    </xf>
    <xf numFmtId="3" fontId="8" fillId="0" borderId="1" xfId="0" applyNumberFormat="1" applyFont="1" applyFill="1" applyBorder="1" applyAlignment="1" applyProtection="1">
      <alignment horizontal="left" vertical="distributed"/>
    </xf>
    <xf numFmtId="0" fontId="12" fillId="0" borderId="4" xfId="0" applyFont="1" applyFill="1" applyBorder="1" applyAlignment="1" applyProtection="1">
      <alignment horizontal="left" vertical="distributed"/>
    </xf>
    <xf numFmtId="0" fontId="27" fillId="0" borderId="0" xfId="0" applyFont="1" applyAlignment="1" applyProtection="1">
      <alignment horizontal="center" vertical="center"/>
    </xf>
    <xf numFmtId="0" fontId="27" fillId="0" borderId="0" xfId="0" applyFont="1" applyBorder="1" applyAlignment="1" applyProtection="1">
      <alignment horizontal="center" vertical="center"/>
    </xf>
    <xf numFmtId="0" fontId="8" fillId="0" borderId="4" xfId="0" applyFont="1" applyFill="1" applyBorder="1" applyAlignment="1" applyProtection="1">
      <alignment horizontal="left" vertical="distributed"/>
    </xf>
    <xf numFmtId="0" fontId="39" fillId="0" borderId="4" xfId="0" applyFont="1" applyFill="1" applyBorder="1" applyAlignment="1" applyProtection="1">
      <alignment horizontal="left" vertical="distributed"/>
    </xf>
    <xf numFmtId="3" fontId="39" fillId="0" borderId="3" xfId="0" applyNumberFormat="1" applyFont="1" applyFill="1" applyBorder="1" applyAlignment="1" applyProtection="1">
      <alignment horizontal="center"/>
    </xf>
    <xf numFmtId="0" fontId="97" fillId="0" borderId="0" xfId="0" applyFont="1" applyAlignment="1" applyProtection="1">
      <alignment horizontal="center" vertical="center"/>
    </xf>
    <xf numFmtId="0" fontId="97" fillId="0" borderId="0" xfId="0" applyFont="1" applyBorder="1" applyAlignment="1" applyProtection="1">
      <alignment horizontal="center" vertical="center"/>
    </xf>
    <xf numFmtId="0" fontId="39" fillId="0" borderId="3" xfId="0" applyFont="1" applyFill="1" applyBorder="1" applyAlignment="1" applyProtection="1">
      <alignment horizontal="center"/>
    </xf>
    <xf numFmtId="0" fontId="36" fillId="2" borderId="0" xfId="0" applyFont="1" applyFill="1" applyBorder="1" applyAlignment="1" applyProtection="1">
      <alignment horizontal="left"/>
    </xf>
    <xf numFmtId="0" fontId="36" fillId="2" borderId="0" xfId="0" applyFont="1" applyFill="1" applyBorder="1" applyAlignment="1" applyProtection="1">
      <alignment horizontal="center"/>
    </xf>
    <xf numFmtId="3" fontId="31" fillId="3" borderId="3" xfId="0" applyNumberFormat="1" applyFont="1" applyFill="1" applyBorder="1" applyAlignment="1" applyProtection="1">
      <alignment horizontal="center" vertical="center"/>
      <protection locked="0"/>
    </xf>
    <xf numFmtId="0" fontId="8" fillId="3" borderId="3" xfId="0" applyFont="1" applyFill="1" applyBorder="1" applyAlignment="1" applyProtection="1">
      <alignment horizontal="center"/>
      <protection locked="0"/>
    </xf>
    <xf numFmtId="0" fontId="8" fillId="3" borderId="3" xfId="0" applyFont="1" applyFill="1" applyBorder="1" applyProtection="1">
      <protection locked="0"/>
    </xf>
    <xf numFmtId="3" fontId="31" fillId="0" borderId="0" xfId="5" applyNumberFormat="1" applyFont="1" applyAlignment="1" applyProtection="1">
      <alignment horizontal="center"/>
    </xf>
    <xf numFmtId="3" fontId="52" fillId="0" borderId="0" xfId="5" applyNumberFormat="1" applyFont="1" applyAlignment="1" applyProtection="1">
      <alignment horizontal="center"/>
    </xf>
    <xf numFmtId="3" fontId="23" fillId="0" borderId="0" xfId="5" applyNumberFormat="1" applyFont="1" applyAlignment="1" applyProtection="1">
      <alignment horizontal="center"/>
    </xf>
    <xf numFmtId="0" fontId="21" fillId="0" borderId="0" xfId="0" applyFont="1" applyFill="1" applyAlignment="1" applyProtection="1">
      <alignment horizontal="right" vertical="distributed"/>
    </xf>
    <xf numFmtId="0" fontId="31" fillId="0" borderId="0" xfId="0" applyFont="1" applyFill="1" applyAlignment="1" applyProtection="1">
      <alignment horizontal="left" vertical="distributed"/>
    </xf>
    <xf numFmtId="3" fontId="31" fillId="0" borderId="0" xfId="0" applyNumberFormat="1" applyFont="1" applyFill="1" applyAlignment="1" applyProtection="1">
      <alignment horizontal="left" vertical="distributed"/>
    </xf>
    <xf numFmtId="3" fontId="52" fillId="0" borderId="0" xfId="0" applyNumberFormat="1" applyFont="1" applyFill="1" applyAlignment="1" applyProtection="1">
      <alignment horizontal="left" vertical="distributed"/>
    </xf>
    <xf numFmtId="0" fontId="21" fillId="0" borderId="8" xfId="5" applyFont="1" applyFill="1" applyBorder="1" applyAlignment="1" applyProtection="1">
      <alignment horizontal="right"/>
    </xf>
    <xf numFmtId="3" fontId="57" fillId="0" borderId="0" xfId="0" applyNumberFormat="1" applyFont="1" applyFill="1" applyProtection="1"/>
    <xf numFmtId="0" fontId="7" fillId="0" borderId="0" xfId="0" applyFont="1" applyFill="1" applyProtection="1"/>
    <xf numFmtId="3" fontId="20" fillId="0" borderId="3" xfId="5" applyNumberFormat="1" applyFont="1" applyFill="1" applyBorder="1" applyAlignment="1" applyProtection="1">
      <alignment horizontal="center" vertical="center"/>
    </xf>
    <xf numFmtId="0" fontId="21" fillId="0" borderId="0" xfId="5" applyFont="1" applyFill="1" applyBorder="1" applyAlignment="1" applyProtection="1">
      <alignment horizontal="right"/>
    </xf>
    <xf numFmtId="0" fontId="8" fillId="0" borderId="0" xfId="5" applyFont="1" applyFill="1" applyBorder="1" applyProtection="1"/>
    <xf numFmtId="3" fontId="8" fillId="0" borderId="0" xfId="5" applyNumberFormat="1" applyFont="1" applyFill="1" applyBorder="1" applyAlignment="1" applyProtection="1">
      <alignment horizontal="center"/>
    </xf>
    <xf numFmtId="3" fontId="21" fillId="0" borderId="0" xfId="5" applyNumberFormat="1" applyFont="1" applyFill="1" applyBorder="1" applyAlignment="1" applyProtection="1">
      <alignment horizontal="center"/>
    </xf>
    <xf numFmtId="3" fontId="12" fillId="0" borderId="0" xfId="5" applyNumberFormat="1" applyFont="1" applyFill="1" applyBorder="1" applyAlignment="1" applyProtection="1">
      <alignment horizontal="center"/>
    </xf>
    <xf numFmtId="0" fontId="21" fillId="0" borderId="0" xfId="0" applyFont="1" applyFill="1" applyAlignment="1" applyProtection="1">
      <alignment horizontal="right"/>
    </xf>
    <xf numFmtId="3" fontId="12" fillId="0" borderId="0" xfId="0" applyNumberFormat="1" applyFont="1" applyFill="1" applyAlignment="1" applyProtection="1">
      <alignment horizontal="center"/>
    </xf>
    <xf numFmtId="0" fontId="21" fillId="0" borderId="0" xfId="0" applyFont="1" applyAlignment="1" applyProtection="1">
      <alignment horizontal="right"/>
    </xf>
    <xf numFmtId="3" fontId="12" fillId="3" borderId="3" xfId="5" applyNumberFormat="1" applyFont="1" applyFill="1" applyBorder="1" applyAlignment="1" applyProtection="1">
      <alignment horizontal="center" vertical="center" wrapText="1"/>
      <protection locked="0"/>
    </xf>
    <xf numFmtId="3" fontId="12" fillId="3" borderId="3" xfId="5" applyNumberFormat="1" applyFont="1" applyFill="1" applyBorder="1" applyAlignment="1" applyProtection="1">
      <alignment horizontal="center"/>
      <protection locked="0"/>
    </xf>
    <xf numFmtId="3" fontId="20" fillId="3" borderId="3" xfId="5" applyNumberFormat="1" applyFont="1" applyFill="1" applyBorder="1" applyAlignment="1" applyProtection="1">
      <alignment horizontal="center"/>
      <protection locked="0"/>
    </xf>
    <xf numFmtId="0" fontId="87" fillId="0" borderId="0" xfId="0" applyFont="1" applyAlignment="1" applyProtection="1">
      <alignment horizontal="center"/>
    </xf>
    <xf numFmtId="0" fontId="8" fillId="0" borderId="0" xfId="0" applyFont="1" applyAlignment="1" applyProtection="1">
      <alignment horizontal="center"/>
    </xf>
    <xf numFmtId="0" fontId="83" fillId="0" borderId="0" xfId="5" applyFont="1" applyAlignment="1" applyProtection="1">
      <alignment horizontal="left" vertical="justify"/>
    </xf>
    <xf numFmtId="0" fontId="83" fillId="0" borderId="0" xfId="5" applyFont="1" applyAlignment="1" applyProtection="1">
      <alignment horizontal="center" vertical="justify"/>
    </xf>
    <xf numFmtId="0" fontId="88" fillId="0" borderId="0" xfId="5" applyFont="1" applyAlignment="1" applyProtection="1">
      <alignment horizontal="center" vertical="justify"/>
    </xf>
    <xf numFmtId="0" fontId="87" fillId="0" borderId="0" xfId="0" applyFont="1" applyFill="1" applyAlignment="1" applyProtection="1">
      <alignment horizontal="center"/>
    </xf>
    <xf numFmtId="0" fontId="8" fillId="0" borderId="0" xfId="0" applyFont="1" applyFill="1" applyAlignment="1" applyProtection="1">
      <alignment horizontal="center"/>
    </xf>
    <xf numFmtId="0" fontId="21" fillId="0" borderId="0" xfId="0" applyFont="1" applyFill="1" applyProtection="1"/>
    <xf numFmtId="3" fontId="37" fillId="0" borderId="0" xfId="0" applyNumberFormat="1" applyFont="1" applyFill="1" applyBorder="1" applyAlignment="1" applyProtection="1">
      <alignment horizontal="center" vertical="justify"/>
    </xf>
    <xf numFmtId="0" fontId="37" fillId="0" borderId="0" xfId="0" applyFont="1" applyFill="1" applyBorder="1" applyAlignment="1" applyProtection="1">
      <alignment vertical="justify"/>
    </xf>
    <xf numFmtId="3" fontId="21" fillId="0" borderId="2" xfId="0" applyNumberFormat="1" applyFont="1" applyFill="1" applyBorder="1" applyAlignment="1" applyProtection="1">
      <alignment horizontal="center" vertical="justify"/>
    </xf>
    <xf numFmtId="3" fontId="8" fillId="0" borderId="2" xfId="0" applyNumberFormat="1" applyFont="1" applyFill="1" applyBorder="1" applyAlignment="1" applyProtection="1">
      <alignment horizontal="center" vertical="justify"/>
    </xf>
    <xf numFmtId="3" fontId="37" fillId="0" borderId="2" xfId="0" applyNumberFormat="1" applyFont="1" applyFill="1" applyBorder="1" applyAlignment="1" applyProtection="1">
      <alignment horizontal="center" vertical="justify"/>
    </xf>
    <xf numFmtId="0" fontId="12" fillId="0" borderId="3" xfId="0" applyFont="1" applyFill="1" applyBorder="1" applyAlignment="1" applyProtection="1">
      <alignment horizontal="left"/>
    </xf>
    <xf numFmtId="3" fontId="8" fillId="0" borderId="3" xfId="0" applyNumberFormat="1" applyFont="1" applyFill="1" applyBorder="1" applyAlignment="1" applyProtection="1">
      <alignment horizontal="left"/>
    </xf>
    <xf numFmtId="3" fontId="21" fillId="0" borderId="3" xfId="0" applyNumberFormat="1" applyFont="1" applyFill="1" applyBorder="1" applyAlignment="1" applyProtection="1">
      <alignment horizontal="left"/>
    </xf>
    <xf numFmtId="3" fontId="21" fillId="0" borderId="3" xfId="0" applyNumberFormat="1" applyFont="1" applyFill="1" applyBorder="1" applyAlignment="1" applyProtection="1">
      <alignment horizontal="center" vertical="justify"/>
    </xf>
    <xf numFmtId="3" fontId="8" fillId="0" borderId="3" xfId="0" applyNumberFormat="1" applyFont="1" applyFill="1" applyBorder="1" applyAlignment="1" applyProtection="1">
      <alignment horizontal="center" vertical="justify"/>
    </xf>
    <xf numFmtId="3" fontId="37" fillId="0" borderId="3" xfId="0" applyNumberFormat="1" applyFont="1" applyFill="1" applyBorder="1" applyAlignment="1" applyProtection="1">
      <alignment horizontal="center" vertical="justify"/>
    </xf>
    <xf numFmtId="3" fontId="12" fillId="0" borderId="3" xfId="0" applyNumberFormat="1" applyFont="1" applyFill="1" applyBorder="1" applyAlignment="1" applyProtection="1">
      <alignment horizontal="center" vertical="justify"/>
    </xf>
    <xf numFmtId="0" fontId="80" fillId="0" borderId="0" xfId="0" applyFont="1" applyFill="1" applyBorder="1" applyAlignment="1" applyProtection="1">
      <alignment vertical="justify"/>
    </xf>
    <xf numFmtId="3" fontId="8" fillId="0" borderId="5" xfId="0" applyNumberFormat="1" applyFont="1" applyFill="1" applyBorder="1" applyAlignment="1" applyProtection="1">
      <alignment horizontal="center" vertical="justify"/>
    </xf>
    <xf numFmtId="3" fontId="20" fillId="0" borderId="3" xfId="0" applyNumberFormat="1" applyFont="1" applyFill="1" applyBorder="1" applyAlignment="1" applyProtection="1">
      <alignment horizontal="center" vertical="justify"/>
    </xf>
    <xf numFmtId="0" fontId="84" fillId="0" borderId="0" xfId="0" applyFont="1" applyFill="1" applyBorder="1" applyAlignment="1" applyProtection="1">
      <alignment vertical="justify"/>
    </xf>
    <xf numFmtId="3" fontId="37" fillId="0" borderId="3" xfId="0" applyNumberFormat="1" applyFont="1" applyFill="1" applyBorder="1" applyAlignment="1" applyProtection="1">
      <alignment vertical="justify"/>
    </xf>
    <xf numFmtId="3" fontId="85" fillId="0" borderId="3" xfId="0" applyNumberFormat="1" applyFont="1" applyFill="1" applyBorder="1" applyAlignment="1" applyProtection="1">
      <alignment vertical="justify"/>
    </xf>
    <xf numFmtId="0" fontId="3" fillId="0" borderId="0" xfId="0" applyFont="1" applyAlignment="1">
      <alignment horizontal="left" vertical="distributed"/>
    </xf>
    <xf numFmtId="0" fontId="56" fillId="0" borderId="0" xfId="0" applyFont="1" applyAlignment="1">
      <alignment horizontal="left" vertical="distributed"/>
    </xf>
    <xf numFmtId="0" fontId="89" fillId="0" borderId="0" xfId="0" applyFont="1" applyAlignment="1">
      <alignment horizontal="left" vertical="distributed"/>
    </xf>
    <xf numFmtId="0" fontId="3" fillId="0" borderId="0" xfId="0" applyFont="1" applyAlignment="1">
      <alignment horizontal="left" wrapText="1"/>
    </xf>
    <xf numFmtId="3" fontId="4" fillId="0" borderId="4" xfId="0" applyNumberFormat="1" applyFont="1" applyBorder="1" applyAlignment="1" applyProtection="1">
      <alignment horizontal="left"/>
    </xf>
    <xf numFmtId="3" fontId="4" fillId="0" borderId="2" xfId="0" applyNumberFormat="1" applyFont="1" applyBorder="1" applyAlignment="1" applyProtection="1">
      <alignment horizontal="left"/>
    </xf>
    <xf numFmtId="3" fontId="4" fillId="0" borderId="5" xfId="0" applyNumberFormat="1" applyFont="1" applyBorder="1" applyAlignment="1" applyProtection="1">
      <alignment horizontal="left"/>
    </xf>
    <xf numFmtId="3" fontId="3" fillId="0" borderId="4" xfId="0" applyNumberFormat="1" applyFont="1" applyBorder="1" applyAlignment="1" applyProtection="1">
      <alignment horizontal="left"/>
    </xf>
    <xf numFmtId="3" fontId="3" fillId="0" borderId="2" xfId="0" applyNumberFormat="1" applyFont="1" applyBorder="1" applyAlignment="1" applyProtection="1">
      <alignment horizontal="left"/>
    </xf>
    <xf numFmtId="3" fontId="3" fillId="0" borderId="5" xfId="0" applyNumberFormat="1" applyFont="1" applyBorder="1" applyAlignment="1" applyProtection="1">
      <alignment horizontal="left"/>
    </xf>
    <xf numFmtId="0" fontId="63" fillId="0" borderId="0" xfId="0" applyFont="1" applyFill="1" applyAlignment="1" applyProtection="1">
      <alignment horizontal="left"/>
    </xf>
    <xf numFmtId="0" fontId="54" fillId="0" borderId="0" xfId="0" applyFont="1" applyFill="1" applyAlignment="1" applyProtection="1">
      <alignment horizontal="left" vertical="center" wrapText="1"/>
    </xf>
    <xf numFmtId="0" fontId="54" fillId="0" borderId="0" xfId="0" applyFont="1" applyFill="1" applyBorder="1" applyAlignment="1" applyProtection="1">
      <alignment horizontal="left" vertical="distributed"/>
    </xf>
    <xf numFmtId="0" fontId="4" fillId="0" borderId="4" xfId="0" applyFont="1" applyBorder="1" applyAlignment="1" applyProtection="1">
      <alignment horizontal="left"/>
    </xf>
    <xf numFmtId="0" fontId="4" fillId="0" borderId="2" xfId="0" applyFont="1" applyBorder="1" applyAlignment="1" applyProtection="1">
      <alignment horizontal="left"/>
    </xf>
    <xf numFmtId="0" fontId="4" fillId="0" borderId="5" xfId="0" applyFont="1" applyBorder="1" applyAlignment="1" applyProtection="1">
      <alignment horizontal="left"/>
    </xf>
    <xf numFmtId="4" fontId="93" fillId="0" borderId="4" xfId="0" applyNumberFormat="1" applyFont="1" applyBorder="1" applyAlignment="1" applyProtection="1">
      <alignment horizontal="left" vertical="distributed"/>
    </xf>
    <xf numFmtId="4" fontId="93" fillId="0" borderId="2" xfId="0" applyNumberFormat="1" applyFont="1" applyBorder="1" applyAlignment="1" applyProtection="1">
      <alignment horizontal="left" vertical="distributed"/>
    </xf>
    <xf numFmtId="4" fontId="93" fillId="0" borderId="5" xfId="0" applyNumberFormat="1" applyFont="1" applyBorder="1" applyAlignment="1" applyProtection="1">
      <alignment horizontal="left" vertical="distributed"/>
    </xf>
    <xf numFmtId="0" fontId="19" fillId="2" borderId="0" xfId="0" applyFont="1" applyFill="1" applyAlignment="1">
      <alignment horizontal="left" vertical="distributed"/>
    </xf>
    <xf numFmtId="0" fontId="6" fillId="2" borderId="0" xfId="0" applyFont="1" applyFill="1" applyAlignment="1">
      <alignment horizontal="left"/>
    </xf>
    <xf numFmtId="0" fontId="68" fillId="0" borderId="0" xfId="0" applyFont="1" applyFill="1" applyAlignment="1" applyProtection="1">
      <alignment horizontal="left"/>
    </xf>
    <xf numFmtId="0" fontId="65" fillId="0" borderId="0" xfId="0" applyFont="1" applyFill="1" applyAlignment="1">
      <alignment horizontal="left" vertical="distributed"/>
    </xf>
    <xf numFmtId="0" fontId="44" fillId="0" borderId="0" xfId="0" applyFont="1" applyFill="1" applyAlignment="1" applyProtection="1">
      <alignment horizontal="left"/>
    </xf>
    <xf numFmtId="0" fontId="69" fillId="0" borderId="0" xfId="0" applyFont="1" applyFill="1" applyAlignment="1" applyProtection="1">
      <alignment horizontal="left" wrapText="1"/>
    </xf>
    <xf numFmtId="0" fontId="36" fillId="0" borderId="0" xfId="1" applyFont="1" applyFill="1" applyAlignment="1" applyProtection="1">
      <alignment horizontal="left" vertical="distributed"/>
    </xf>
    <xf numFmtId="3" fontId="51" fillId="0" borderId="3" xfId="1" applyNumberFormat="1" applyFont="1" applyFill="1" applyBorder="1" applyAlignment="1" applyProtection="1">
      <alignment horizontal="center" vertical="distributed"/>
    </xf>
    <xf numFmtId="3" fontId="73" fillId="0" borderId="3" xfId="1" applyNumberFormat="1" applyFont="1" applyFill="1" applyBorder="1" applyAlignment="1" applyProtection="1">
      <alignment horizontal="center" vertical="distributed"/>
    </xf>
    <xf numFmtId="0" fontId="51" fillId="0" borderId="3" xfId="1" applyFont="1" applyFill="1" applyBorder="1" applyAlignment="1" applyProtection="1">
      <alignment horizontal="left" vertical="distributed"/>
    </xf>
    <xf numFmtId="0" fontId="73" fillId="0" borderId="3" xfId="1" applyFont="1" applyFill="1" applyBorder="1" applyAlignment="1" applyProtection="1">
      <alignment horizontal="left" vertical="distributed"/>
    </xf>
    <xf numFmtId="3" fontId="12" fillId="0" borderId="4" xfId="0" applyNumberFormat="1" applyFont="1" applyFill="1" applyBorder="1" applyAlignment="1">
      <alignment horizontal="left"/>
    </xf>
    <xf numFmtId="3" fontId="12" fillId="0" borderId="2" xfId="0" applyNumberFormat="1" applyFont="1" applyFill="1" applyBorder="1" applyAlignment="1">
      <alignment horizontal="left"/>
    </xf>
    <xf numFmtId="3" fontId="12" fillId="0" borderId="5" xfId="0" applyNumberFormat="1" applyFont="1" applyFill="1" applyBorder="1" applyAlignment="1">
      <alignment horizontal="left"/>
    </xf>
    <xf numFmtId="3" fontId="8" fillId="0" borderId="3" xfId="0" applyNumberFormat="1" applyFont="1" applyFill="1" applyBorder="1" applyAlignment="1">
      <alignment horizontal="center"/>
    </xf>
    <xf numFmtId="3" fontId="8" fillId="0" borderId="1" xfId="0" applyNumberFormat="1" applyFont="1" applyFill="1" applyBorder="1" applyAlignment="1">
      <alignment horizontal="center"/>
    </xf>
    <xf numFmtId="3" fontId="8" fillId="0" borderId="10" xfId="0" applyNumberFormat="1" applyFont="1" applyFill="1" applyBorder="1" applyAlignment="1">
      <alignment horizontal="center"/>
    </xf>
    <xf numFmtId="0" fontId="31" fillId="0" borderId="0" xfId="0" applyFont="1" applyFill="1" applyAlignment="1">
      <alignment horizontal="left" vertical="distributed"/>
    </xf>
    <xf numFmtId="0" fontId="6" fillId="0" borderId="0" xfId="0" applyFont="1" applyFill="1" applyAlignment="1">
      <alignment horizontal="left"/>
    </xf>
    <xf numFmtId="3" fontId="21" fillId="0" borderId="0" xfId="0" applyNumberFormat="1" applyFont="1" applyFill="1" applyAlignment="1" applyProtection="1">
      <alignment horizontal="center" wrapText="1"/>
    </xf>
    <xf numFmtId="164" fontId="12" fillId="0" borderId="4" xfId="0" applyNumberFormat="1" applyFont="1" applyFill="1" applyBorder="1" applyAlignment="1" applyProtection="1">
      <alignment horizontal="left" vertical="justify" wrapText="1"/>
    </xf>
    <xf numFmtId="164" fontId="12" fillId="0" borderId="2" xfId="0" applyNumberFormat="1" applyFont="1" applyFill="1" applyBorder="1" applyAlignment="1" applyProtection="1">
      <alignment horizontal="left" vertical="justify" wrapText="1"/>
    </xf>
    <xf numFmtId="164" fontId="12" fillId="0" borderId="5" xfId="0" applyNumberFormat="1" applyFont="1" applyFill="1" applyBorder="1" applyAlignment="1" applyProtection="1">
      <alignment horizontal="left" vertical="justify" wrapText="1"/>
    </xf>
    <xf numFmtId="0" fontId="12" fillId="2" borderId="15" xfId="0" applyFont="1" applyFill="1" applyBorder="1" applyAlignment="1" applyProtection="1">
      <alignment horizontal="left" vertical="distributed"/>
    </xf>
    <xf numFmtId="0" fontId="12" fillId="2" borderId="16" xfId="0" applyFont="1" applyFill="1" applyBorder="1" applyAlignment="1" applyProtection="1">
      <alignment horizontal="left" vertical="distributed"/>
    </xf>
    <xf numFmtId="0" fontId="12" fillId="2" borderId="17" xfId="0" applyFont="1" applyFill="1" applyBorder="1" applyAlignment="1" applyProtection="1">
      <alignment horizontal="left" vertical="distributed"/>
    </xf>
    <xf numFmtId="0" fontId="12" fillId="0" borderId="4" xfId="0" applyFont="1" applyFill="1" applyBorder="1" applyAlignment="1">
      <alignment horizontal="left"/>
    </xf>
    <xf numFmtId="0" fontId="12" fillId="0" borderId="2" xfId="0" applyFont="1" applyFill="1" applyBorder="1" applyAlignment="1">
      <alignment horizontal="left"/>
    </xf>
    <xf numFmtId="0" fontId="12" fillId="0" borderId="12" xfId="0" applyFont="1" applyFill="1" applyBorder="1" applyAlignment="1">
      <alignment horizontal="left"/>
    </xf>
    <xf numFmtId="0" fontId="12" fillId="0" borderId="13" xfId="0" applyFont="1" applyFill="1" applyBorder="1" applyAlignment="1">
      <alignment horizontal="left"/>
    </xf>
    <xf numFmtId="0" fontId="12" fillId="0" borderId="1" xfId="0" applyFont="1" applyFill="1" applyBorder="1" applyAlignment="1">
      <alignment horizontal="left"/>
    </xf>
    <xf numFmtId="0" fontId="12" fillId="0" borderId="10" xfId="0" applyFont="1" applyFill="1" applyBorder="1" applyAlignment="1">
      <alignment horizontal="left"/>
    </xf>
    <xf numFmtId="0" fontId="60" fillId="0" borderId="0" xfId="0" applyFont="1" applyFill="1" applyAlignment="1" applyProtection="1">
      <alignment horizontal="left" vertical="center" wrapText="1"/>
    </xf>
    <xf numFmtId="0" fontId="55" fillId="0" borderId="0" xfId="0" applyFont="1" applyFill="1" applyBorder="1" applyAlignment="1" applyProtection="1">
      <alignment horizontal="left" vertical="distributed"/>
    </xf>
    <xf numFmtId="0" fontId="31" fillId="0" borderId="0" xfId="0" applyFont="1" applyFill="1" applyAlignment="1">
      <alignment horizontal="left" vertical="distributed" wrapText="1"/>
    </xf>
    <xf numFmtId="3" fontId="23" fillId="0" borderId="3" xfId="0" applyNumberFormat="1" applyFont="1" applyFill="1" applyBorder="1" applyAlignment="1" applyProtection="1">
      <alignment horizontal="center" vertical="center" wrapText="1"/>
    </xf>
    <xf numFmtId="0" fontId="31" fillId="0" borderId="0" xfId="0" applyFont="1" applyFill="1" applyAlignment="1">
      <alignment horizontal="left" vertical="center" wrapText="1"/>
    </xf>
    <xf numFmtId="0" fontId="12" fillId="0" borderId="5" xfId="0" applyFont="1" applyFill="1" applyBorder="1" applyAlignment="1">
      <alignment horizontal="left"/>
    </xf>
    <xf numFmtId="0" fontId="12" fillId="0" borderId="15" xfId="0" applyFont="1" applyFill="1" applyBorder="1" applyAlignment="1">
      <alignment horizontal="left"/>
    </xf>
    <xf numFmtId="0" fontId="12" fillId="0" borderId="16" xfId="0" applyFont="1" applyFill="1" applyBorder="1" applyAlignment="1">
      <alignment horizontal="left"/>
    </xf>
    <xf numFmtId="0" fontId="12" fillId="0" borderId="17" xfId="0" applyFont="1" applyFill="1" applyBorder="1" applyAlignment="1">
      <alignment horizontal="left"/>
    </xf>
    <xf numFmtId="0" fontId="12" fillId="2" borderId="4" xfId="0" applyFont="1" applyFill="1" applyBorder="1" applyAlignment="1" applyProtection="1">
      <alignment horizontal="left" vertical="distributed"/>
    </xf>
    <xf numFmtId="0" fontId="12" fillId="2" borderId="2" xfId="0" applyFont="1" applyFill="1" applyBorder="1" applyAlignment="1" applyProtection="1">
      <alignment horizontal="left" vertical="distributed"/>
    </xf>
    <xf numFmtId="0" fontId="12" fillId="2" borderId="12" xfId="0" applyFont="1" applyFill="1" applyBorder="1" applyAlignment="1" applyProtection="1">
      <alignment horizontal="left" vertical="distributed"/>
    </xf>
    <xf numFmtId="0" fontId="12" fillId="2" borderId="13" xfId="0" applyFont="1" applyFill="1" applyBorder="1" applyAlignment="1" applyProtection="1">
      <alignment horizontal="left" vertical="distributed"/>
    </xf>
    <xf numFmtId="0" fontId="23" fillId="2" borderId="4" xfId="0" applyFont="1" applyFill="1" applyBorder="1" applyAlignment="1" applyProtection="1">
      <alignment horizontal="left" vertical="distributed"/>
    </xf>
    <xf numFmtId="0" fontId="23" fillId="2" borderId="2" xfId="0" applyFont="1" applyFill="1" applyBorder="1" applyAlignment="1" applyProtection="1">
      <alignment horizontal="left" vertical="distributed"/>
    </xf>
    <xf numFmtId="0" fontId="23" fillId="2" borderId="5" xfId="0" applyFont="1" applyFill="1" applyBorder="1" applyAlignment="1" applyProtection="1">
      <alignment horizontal="left" vertical="distributed"/>
    </xf>
    <xf numFmtId="0" fontId="55" fillId="0" borderId="0" xfId="0" applyFont="1" applyFill="1" applyBorder="1" applyAlignment="1" applyProtection="1">
      <alignment horizontal="left" vertical="distributed" wrapText="1"/>
    </xf>
    <xf numFmtId="0" fontId="8" fillId="0" borderId="0" xfId="0" applyFont="1" applyFill="1" applyBorder="1" applyAlignment="1" applyProtection="1"/>
    <xf numFmtId="0" fontId="8" fillId="0" borderId="0" xfId="0" applyFont="1" applyFill="1" applyBorder="1" applyAlignment="1" applyProtection="1">
      <alignment horizontal="left" vertical="center" wrapText="1"/>
    </xf>
    <xf numFmtId="0" fontId="33" fillId="0" borderId="0" xfId="0" applyFont="1" applyFill="1" applyBorder="1" applyAlignment="1" applyProtection="1">
      <alignment horizontal="center"/>
    </xf>
    <xf numFmtId="0" fontId="12" fillId="0" borderId="0" xfId="0" applyFont="1" applyFill="1" applyBorder="1" applyAlignment="1" applyProtection="1">
      <alignment horizontal="center"/>
    </xf>
    <xf numFmtId="0" fontId="39" fillId="0" borderId="0" xfId="0" applyFont="1" applyFill="1" applyBorder="1" applyAlignment="1" applyProtection="1">
      <alignment horizontal="center"/>
    </xf>
    <xf numFmtId="0" fontId="40" fillId="0" borderId="0" xfId="0" applyFont="1" applyFill="1" applyBorder="1" applyAlignment="1" applyProtection="1">
      <alignment horizontal="center"/>
    </xf>
    <xf numFmtId="0" fontId="31" fillId="0" borderId="0" xfId="0" applyFont="1" applyFill="1" applyBorder="1" applyAlignment="1" applyProtection="1">
      <alignment horizontal="left"/>
    </xf>
    <xf numFmtId="0" fontId="8" fillId="0" borderId="0" xfId="0" applyFont="1" applyFill="1" applyBorder="1" applyAlignment="1" applyProtection="1">
      <alignment wrapText="1"/>
    </xf>
    <xf numFmtId="0" fontId="23" fillId="0" borderId="4"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3" fillId="0" borderId="5" xfId="0" applyFont="1" applyFill="1" applyBorder="1" applyAlignment="1" applyProtection="1">
      <alignment horizontal="center" vertical="center" wrapText="1"/>
    </xf>
    <xf numFmtId="3" fontId="32" fillId="0" borderId="0" xfId="0" applyNumberFormat="1" applyFont="1" applyFill="1" applyBorder="1" applyAlignment="1" applyProtection="1">
      <alignment horizontal="left" vertical="distributed"/>
    </xf>
    <xf numFmtId="0" fontId="8" fillId="0" borderId="0" xfId="0" applyFont="1" applyFill="1" applyBorder="1" applyAlignment="1" applyProtection="1">
      <alignment horizontal="left"/>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vertical="center" wrapText="1"/>
    </xf>
    <xf numFmtId="3" fontId="79" fillId="0" borderId="0" xfId="0" applyNumberFormat="1" applyFont="1" applyFill="1" applyBorder="1" applyAlignment="1">
      <alignment horizontal="left" vertical="distributed"/>
    </xf>
    <xf numFmtId="3" fontId="12" fillId="0" borderId="3" xfId="5" quotePrefix="1" applyNumberFormat="1" applyFont="1" applyFill="1" applyBorder="1" applyAlignment="1" applyProtection="1">
      <alignment horizontal="center" vertical="center" wrapText="1"/>
    </xf>
    <xf numFmtId="3" fontId="12" fillId="0" borderId="3" xfId="5" applyNumberFormat="1" applyFont="1" applyFill="1" applyBorder="1" applyAlignment="1" applyProtection="1">
      <alignment horizontal="center" vertical="center" wrapText="1"/>
    </xf>
    <xf numFmtId="3" fontId="12" fillId="0" borderId="3" xfId="5" applyNumberFormat="1" applyFont="1" applyFill="1" applyBorder="1" applyAlignment="1" applyProtection="1">
      <alignment horizontal="center" vertical="center"/>
    </xf>
    <xf numFmtId="0" fontId="31" fillId="0" borderId="0" xfId="0" applyFont="1" applyFill="1" applyAlignment="1" applyProtection="1">
      <alignment horizontal="left" vertical="distributed"/>
    </xf>
    <xf numFmtId="3" fontId="39" fillId="0" borderId="3" xfId="5" applyNumberFormat="1" applyFont="1" applyFill="1" applyBorder="1" applyAlignment="1" applyProtection="1">
      <alignment horizontal="right" wrapText="1"/>
    </xf>
    <xf numFmtId="3" fontId="12" fillId="0" borderId="3" xfId="5" quotePrefix="1" applyNumberFormat="1" applyFont="1" applyFill="1" applyBorder="1" applyAlignment="1" applyProtection="1">
      <alignment horizontal="center" vertical="center"/>
    </xf>
    <xf numFmtId="0" fontId="12" fillId="0" borderId="11" xfId="5" applyFont="1" applyFill="1" applyBorder="1" applyAlignment="1" applyProtection="1">
      <alignment horizontal="center" vertical="center" wrapText="1"/>
    </xf>
    <xf numFmtId="0" fontId="73" fillId="0" borderId="7" xfId="5" applyFont="1" applyBorder="1" applyAlignment="1" applyProtection="1"/>
    <xf numFmtId="0" fontId="73" fillId="0" borderId="8" xfId="5" applyFont="1" applyBorder="1" applyAlignment="1" applyProtection="1"/>
    <xf numFmtId="0" fontId="20" fillId="0" borderId="11" xfId="5" applyFont="1" applyFill="1" applyBorder="1" applyAlignment="1" applyProtection="1">
      <alignment horizontal="right" vertical="center" wrapText="1"/>
    </xf>
    <xf numFmtId="0" fontId="21" fillId="0" borderId="7" xfId="5" applyFont="1" applyBorder="1" applyAlignment="1" applyProtection="1">
      <alignment horizontal="right"/>
    </xf>
    <xf numFmtId="0" fontId="21" fillId="0" borderId="8" xfId="5" applyFont="1" applyBorder="1" applyAlignment="1" applyProtection="1">
      <alignment horizontal="right"/>
    </xf>
    <xf numFmtId="3" fontId="12" fillId="0" borderId="3" xfId="5" applyNumberFormat="1" applyFont="1" applyFill="1" applyBorder="1" applyAlignment="1" applyProtection="1">
      <alignment horizontal="right" wrapText="1"/>
    </xf>
    <xf numFmtId="3" fontId="21" fillId="0" borderId="3" xfId="5" applyNumberFormat="1" applyFont="1" applyFill="1" applyBorder="1" applyAlignment="1" applyProtection="1">
      <alignment horizontal="center"/>
    </xf>
    <xf numFmtId="3" fontId="8" fillId="0" borderId="3" xfId="5" applyNumberFormat="1" applyFont="1" applyFill="1" applyBorder="1" applyAlignment="1" applyProtection="1">
      <alignment horizontal="center" vertical="center"/>
    </xf>
    <xf numFmtId="3" fontId="21" fillId="0" borderId="4" xfId="5" applyNumberFormat="1" applyFont="1" applyFill="1" applyBorder="1" applyAlignment="1" applyProtection="1">
      <alignment horizontal="center"/>
    </xf>
    <xf numFmtId="3" fontId="21" fillId="0" borderId="2" xfId="5" applyNumberFormat="1" applyFont="1" applyFill="1" applyBorder="1" applyAlignment="1" applyProtection="1">
      <alignment horizontal="center"/>
    </xf>
    <xf numFmtId="3" fontId="21" fillId="0" borderId="5" xfId="5" applyNumberFormat="1" applyFont="1" applyFill="1" applyBorder="1" applyAlignment="1" applyProtection="1">
      <alignment horizontal="center"/>
    </xf>
    <xf numFmtId="0" fontId="59" fillId="0" borderId="4" xfId="5" applyFont="1" applyFill="1" applyBorder="1" applyAlignment="1" applyProtection="1">
      <alignment horizontal="left"/>
    </xf>
    <xf numFmtId="0" fontId="59" fillId="0" borderId="2" xfId="5" applyFont="1" applyFill="1" applyBorder="1" applyAlignment="1" applyProtection="1">
      <alignment horizontal="left"/>
    </xf>
    <xf numFmtId="0" fontId="59" fillId="0" borderId="5" xfId="5" applyFont="1" applyFill="1" applyBorder="1" applyAlignment="1" applyProtection="1">
      <alignment horizontal="left"/>
    </xf>
    <xf numFmtId="0" fontId="12" fillId="0" borderId="3" xfId="5" quotePrefix="1" applyFont="1" applyFill="1" applyBorder="1" applyAlignment="1" applyProtection="1">
      <alignment horizontal="center" vertical="center" wrapText="1"/>
    </xf>
    <xf numFmtId="0" fontId="12" fillId="0" borderId="3" xfId="5" applyFont="1" applyFill="1" applyBorder="1" applyAlignment="1" applyProtection="1">
      <alignment horizontal="center" vertical="center" wrapText="1"/>
    </xf>
    <xf numFmtId="3" fontId="12" fillId="0" borderId="3" xfId="5" applyNumberFormat="1" applyFont="1" applyFill="1" applyBorder="1" applyAlignment="1" applyProtection="1">
      <alignment horizontal="right" vertical="justify" wrapText="1"/>
    </xf>
    <xf numFmtId="3" fontId="12" fillId="0" borderId="3" xfId="5" applyNumberFormat="1" applyFont="1" applyFill="1" applyBorder="1" applyAlignment="1" applyProtection="1">
      <alignment vertical="justify" wrapText="1"/>
    </xf>
    <xf numFmtId="0" fontId="87" fillId="0" borderId="3" xfId="5" applyFont="1" applyFill="1" applyBorder="1" applyAlignment="1" applyProtection="1">
      <alignment horizontal="center"/>
    </xf>
    <xf numFmtId="0" fontId="4" fillId="0" borderId="0" xfId="5" applyFont="1" applyFill="1" applyBorder="1" applyAlignment="1" applyProtection="1">
      <alignment horizontal="left" vertical="distributed"/>
    </xf>
    <xf numFmtId="0" fontId="83" fillId="0" borderId="0" xfId="5" applyFont="1" applyAlignment="1" applyProtection="1">
      <alignment horizontal="left" vertical="distributed"/>
    </xf>
    <xf numFmtId="0" fontId="73" fillId="0" borderId="7" xfId="5" applyFont="1" applyBorder="1" applyAlignment="1" applyProtection="1">
      <alignment horizontal="center" vertical="center" wrapText="1"/>
    </xf>
    <xf numFmtId="0" fontId="73" fillId="0" borderId="8" xfId="5" applyFont="1" applyBorder="1" applyAlignment="1" applyProtection="1">
      <alignment horizontal="center" vertical="center" wrapText="1"/>
    </xf>
    <xf numFmtId="0" fontId="20" fillId="0" borderId="3" xfId="5" applyFont="1" applyFill="1" applyBorder="1" applyAlignment="1" applyProtection="1">
      <alignment horizontal="right" vertical="center" wrapText="1"/>
    </xf>
    <xf numFmtId="0" fontId="52" fillId="0" borderId="3" xfId="5" applyFont="1" applyBorder="1" applyAlignment="1" applyProtection="1">
      <alignment horizontal="right" vertical="center" wrapText="1"/>
    </xf>
    <xf numFmtId="3" fontId="12" fillId="0" borderId="3" xfId="5" applyNumberFormat="1" applyFont="1" applyFill="1" applyBorder="1" applyAlignment="1" applyProtection="1">
      <alignment horizontal="right" vertical="center" wrapText="1"/>
    </xf>
    <xf numFmtId="0" fontId="12" fillId="0" borderId="3" xfId="5" applyFont="1" applyFill="1" applyBorder="1" applyAlignment="1" applyProtection="1">
      <alignment vertical="justify" wrapText="1"/>
    </xf>
    <xf numFmtId="0" fontId="12" fillId="0" borderId="3" xfId="5" applyFont="1" applyFill="1" applyBorder="1" applyAlignment="1" applyProtection="1">
      <alignment horizontal="center" vertical="center"/>
    </xf>
    <xf numFmtId="0" fontId="12" fillId="0" borderId="3" xfId="5" quotePrefix="1" applyFont="1" applyFill="1" applyBorder="1" applyAlignment="1" applyProtection="1">
      <alignment horizontal="center" vertical="center"/>
    </xf>
    <xf numFmtId="0" fontId="87" fillId="0" borderId="4" xfId="5" applyFont="1" applyFill="1" applyBorder="1" applyAlignment="1" applyProtection="1">
      <alignment horizontal="center"/>
    </xf>
    <xf numFmtId="0" fontId="87" fillId="0" borderId="2" xfId="5" applyFont="1" applyFill="1" applyBorder="1" applyAlignment="1" applyProtection="1">
      <alignment horizontal="center"/>
    </xf>
    <xf numFmtId="0" fontId="87" fillId="0" borderId="5" xfId="5" applyFont="1" applyFill="1" applyBorder="1" applyAlignment="1" applyProtection="1">
      <alignment horizontal="center"/>
    </xf>
    <xf numFmtId="0" fontId="12" fillId="0" borderId="3" xfId="0" applyFont="1" applyFill="1" applyBorder="1" applyAlignment="1" applyProtection="1">
      <alignment horizontal="right" vertical="justify" wrapText="1"/>
    </xf>
    <xf numFmtId="0" fontId="12" fillId="0" borderId="4" xfId="0" applyFont="1" applyFill="1" applyBorder="1" applyAlignment="1" applyProtection="1">
      <alignment horizontal="left" vertical="justify" wrapText="1"/>
    </xf>
    <xf numFmtId="0" fontId="8" fillId="0" borderId="2" xfId="0" applyFont="1" applyFill="1" applyBorder="1" applyAlignment="1" applyProtection="1">
      <alignment horizontal="left"/>
    </xf>
    <xf numFmtId="164" fontId="12" fillId="0" borderId="3" xfId="0" applyNumberFormat="1" applyFont="1" applyFill="1" applyBorder="1" applyAlignment="1" applyProtection="1">
      <alignment horizontal="right" vertical="justify" wrapText="1"/>
    </xf>
    <xf numFmtId="0" fontId="21" fillId="0" borderId="3" xfId="5" applyFont="1" applyFill="1" applyBorder="1" applyAlignment="1" applyProtection="1">
      <alignment horizontal="right" vertical="center" wrapText="1"/>
    </xf>
    <xf numFmtId="0" fontId="12" fillId="0" borderId="2" xfId="0" applyFont="1" applyFill="1" applyBorder="1" applyAlignment="1" applyProtection="1">
      <alignment horizontal="left" vertical="justify"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xf>
  </cellXfs>
  <cellStyles count="6">
    <cellStyle name="Hyperlink" xfId="4" builtinId="8"/>
    <cellStyle name="Normal" xfId="0" builtinId="0"/>
    <cellStyle name="Normal 2" xfId="1"/>
    <cellStyle name="Normal 3" xfId="2"/>
    <cellStyle name="Normal 4" xfId="5"/>
    <cellStyle name="Percent 2" xfId="3"/>
  </cellStyles>
  <dxfs count="23">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MyDocs/Laura/PROIECTE/2015%20Miruna%20M/livrabile/set%201%20-%204%20livrabile/in%20lucru/2015.09.15%20-%20Copy%20of%20Macheta%20Luci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t"/>
      <sheetName val="Cont PP"/>
      <sheetName val="Analiza financiara-extinsa"/>
      <sheetName val="Analiza financiara-indicatori"/>
      <sheetName val="Risc beneficiar"/>
      <sheetName val="buget cerere"/>
      <sheetName val="Investitie"/>
      <sheetName val="Proiectii financiare-proiect"/>
      <sheetName val="Funding-gap"/>
      <sheetName val="proiectii financiare -societate"/>
      <sheetName val="ContPP Societate"/>
      <sheetName val="Rentabilitate investitie"/>
      <sheetName val="Sustenabilitate"/>
      <sheetName val="instructiuni"/>
    </sheetNames>
    <sheetDataSet>
      <sheetData sheetId="0"/>
      <sheetData sheetId="1"/>
      <sheetData sheetId="2"/>
      <sheetData sheetId="3"/>
      <sheetData sheetId="4">
        <row r="11">
          <cell r="A11" t="str">
            <v>a) SRL sau SA</v>
          </cell>
        </row>
        <row r="12">
          <cell r="A12" t="str">
            <v>b) SC cu un asociat minim raspundere nelimitata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workbookViewId="0">
      <selection activeCell="B15" sqref="B15"/>
    </sheetView>
  </sheetViews>
  <sheetFormatPr defaultRowHeight="15.75" x14ac:dyDescent="0.25"/>
  <cols>
    <col min="1" max="1" width="44.5703125" style="264" customWidth="1"/>
    <col min="2" max="2" width="91.140625" style="264" customWidth="1"/>
    <col min="3" max="4" width="9.140625" style="2"/>
    <col min="5" max="5" width="42.7109375" style="2" customWidth="1"/>
    <col min="6" max="9" width="9.140625" style="2"/>
    <col min="10" max="10" width="26.7109375" style="2" customWidth="1"/>
    <col min="11" max="11" width="72.42578125" style="2" customWidth="1"/>
    <col min="12" max="23" width="9.140625" style="7"/>
  </cols>
  <sheetData>
    <row r="1" spans="1:23" ht="18.75" customHeight="1" x14ac:dyDescent="0.25">
      <c r="A1" s="722" t="s">
        <v>415</v>
      </c>
      <c r="B1" s="722"/>
      <c r="C1" s="261"/>
      <c r="D1" s="261"/>
      <c r="E1" s="261"/>
      <c r="F1" s="261"/>
      <c r="G1" s="261"/>
      <c r="H1" s="261"/>
      <c r="I1" s="261"/>
      <c r="J1" s="261"/>
      <c r="K1" s="261"/>
    </row>
    <row r="2" spans="1:23" ht="18.75" customHeight="1" x14ac:dyDescent="0.25">
      <c r="A2" s="722" t="s">
        <v>416</v>
      </c>
      <c r="B2" s="722"/>
      <c r="C2" s="261"/>
      <c r="D2" s="261"/>
      <c r="E2" s="261"/>
      <c r="F2" s="261"/>
      <c r="G2" s="261"/>
      <c r="H2" s="261"/>
      <c r="I2" s="261"/>
      <c r="J2" s="261"/>
      <c r="K2" s="261"/>
    </row>
    <row r="3" spans="1:23" ht="18.75" customHeight="1" thickBot="1" x14ac:dyDescent="0.3">
      <c r="A3" s="507"/>
      <c r="B3" s="507"/>
      <c r="C3" s="261"/>
      <c r="D3" s="261"/>
      <c r="E3" s="261"/>
      <c r="F3" s="261"/>
      <c r="G3" s="261"/>
      <c r="H3" s="261"/>
      <c r="I3" s="261"/>
      <c r="J3" s="261"/>
      <c r="K3" s="261"/>
    </row>
    <row r="4" spans="1:23" ht="15.75" customHeight="1" x14ac:dyDescent="0.2">
      <c r="A4" s="491" t="s">
        <v>763</v>
      </c>
      <c r="B4" s="492"/>
      <c r="C4"/>
      <c r="D4"/>
      <c r="E4"/>
      <c r="F4"/>
      <c r="G4"/>
      <c r="H4"/>
      <c r="I4"/>
      <c r="J4"/>
      <c r="K4"/>
      <c r="L4"/>
      <c r="M4"/>
      <c r="N4"/>
      <c r="O4"/>
      <c r="P4"/>
      <c r="Q4"/>
      <c r="R4"/>
      <c r="S4"/>
      <c r="T4"/>
      <c r="U4"/>
      <c r="V4"/>
      <c r="W4"/>
    </row>
    <row r="5" spans="1:23" ht="15.75" customHeight="1" x14ac:dyDescent="0.2">
      <c r="A5" s="493"/>
      <c r="B5" s="494" t="s">
        <v>764</v>
      </c>
      <c r="C5"/>
      <c r="D5"/>
      <c r="E5"/>
      <c r="F5"/>
      <c r="G5"/>
      <c r="H5"/>
      <c r="I5"/>
      <c r="J5"/>
      <c r="K5"/>
      <c r="L5"/>
      <c r="M5"/>
      <c r="N5"/>
      <c r="O5"/>
      <c r="P5"/>
      <c r="Q5"/>
      <c r="R5"/>
      <c r="S5"/>
      <c r="T5"/>
      <c r="U5"/>
      <c r="V5"/>
      <c r="W5"/>
    </row>
    <row r="6" spans="1:23" ht="15.75" customHeight="1" thickBot="1" x14ac:dyDescent="0.25">
      <c r="A6" s="495"/>
      <c r="B6" s="496"/>
      <c r="C6"/>
      <c r="D6"/>
      <c r="E6"/>
      <c r="F6"/>
      <c r="G6"/>
      <c r="H6"/>
      <c r="I6"/>
      <c r="J6"/>
      <c r="K6"/>
      <c r="L6"/>
      <c r="M6"/>
      <c r="N6"/>
      <c r="O6"/>
      <c r="P6"/>
      <c r="Q6"/>
      <c r="R6"/>
      <c r="S6"/>
      <c r="T6"/>
      <c r="U6"/>
      <c r="V6"/>
      <c r="W6"/>
    </row>
    <row r="7" spans="1:23" ht="18.75" customHeight="1" x14ac:dyDescent="0.25">
      <c r="A7" s="507"/>
      <c r="B7" s="507"/>
      <c r="C7" s="261"/>
      <c r="D7" s="261"/>
      <c r="E7" s="261"/>
      <c r="F7" s="261"/>
      <c r="G7" s="261"/>
      <c r="H7" s="261"/>
      <c r="I7" s="261"/>
      <c r="J7" s="261"/>
      <c r="K7" s="261"/>
    </row>
    <row r="8" spans="1:23" ht="18.75" customHeight="1" thickBot="1" x14ac:dyDescent="0.3">
      <c r="A8" s="507"/>
      <c r="B8" s="507"/>
      <c r="C8" s="261"/>
      <c r="D8" s="261"/>
      <c r="E8" s="261"/>
      <c r="F8" s="261"/>
      <c r="G8" s="261"/>
      <c r="H8" s="261"/>
      <c r="I8" s="261"/>
      <c r="J8" s="261"/>
      <c r="K8" s="261"/>
    </row>
    <row r="9" spans="1:23" ht="18.75" customHeight="1" thickTop="1" x14ac:dyDescent="0.2">
      <c r="A9" s="480" t="s">
        <v>694</v>
      </c>
      <c r="B9" s="481"/>
      <c r="C9"/>
      <c r="D9"/>
      <c r="E9"/>
      <c r="F9"/>
      <c r="G9"/>
      <c r="H9"/>
      <c r="I9"/>
      <c r="J9"/>
      <c r="K9"/>
      <c r="L9"/>
      <c r="M9"/>
      <c r="N9"/>
      <c r="O9"/>
      <c r="P9"/>
      <c r="Q9"/>
      <c r="R9"/>
      <c r="S9"/>
      <c r="T9"/>
      <c r="U9"/>
      <c r="V9"/>
      <c r="W9"/>
    </row>
    <row r="10" spans="1:23" ht="18.75" customHeight="1" x14ac:dyDescent="0.2">
      <c r="A10" s="482"/>
      <c r="B10" s="483" t="s">
        <v>695</v>
      </c>
      <c r="C10"/>
      <c r="D10"/>
      <c r="E10"/>
      <c r="F10"/>
      <c r="G10"/>
      <c r="H10"/>
      <c r="I10"/>
      <c r="J10"/>
      <c r="K10"/>
      <c r="L10"/>
      <c r="M10"/>
      <c r="N10"/>
      <c r="O10"/>
      <c r="P10"/>
      <c r="Q10"/>
      <c r="R10"/>
      <c r="S10"/>
      <c r="T10"/>
      <c r="U10"/>
      <c r="V10"/>
      <c r="W10"/>
    </row>
    <row r="11" spans="1:23" ht="18.75" customHeight="1" x14ac:dyDescent="0.2">
      <c r="A11" s="482"/>
      <c r="B11" s="483" t="s">
        <v>701</v>
      </c>
      <c r="C11"/>
      <c r="D11"/>
      <c r="E11"/>
      <c r="F11"/>
      <c r="G11"/>
      <c r="H11"/>
      <c r="I11"/>
      <c r="J11"/>
      <c r="K11"/>
      <c r="L11"/>
      <c r="M11"/>
      <c r="N11"/>
      <c r="O11"/>
      <c r="P11"/>
      <c r="Q11"/>
      <c r="R11"/>
      <c r="S11"/>
      <c r="T11"/>
      <c r="U11"/>
      <c r="V11"/>
      <c r="W11"/>
    </row>
    <row r="12" spans="1:23" ht="33.75" customHeight="1" x14ac:dyDescent="0.2">
      <c r="A12" s="482"/>
      <c r="B12" s="483" t="s">
        <v>697</v>
      </c>
      <c r="C12"/>
      <c r="D12"/>
      <c r="E12"/>
      <c r="F12"/>
      <c r="G12"/>
      <c r="H12"/>
      <c r="I12"/>
      <c r="J12"/>
      <c r="K12"/>
      <c r="L12"/>
      <c r="M12"/>
      <c r="N12"/>
      <c r="O12"/>
      <c r="P12"/>
      <c r="Q12"/>
      <c r="R12"/>
      <c r="S12"/>
      <c r="T12"/>
      <c r="U12"/>
      <c r="V12"/>
      <c r="W12"/>
    </row>
    <row r="13" spans="1:23" ht="18.75" customHeight="1" x14ac:dyDescent="0.2">
      <c r="A13" s="482"/>
      <c r="B13" s="483" t="s">
        <v>696</v>
      </c>
      <c r="C13"/>
      <c r="D13"/>
      <c r="E13"/>
      <c r="F13"/>
      <c r="G13"/>
      <c r="H13"/>
      <c r="I13"/>
      <c r="J13"/>
      <c r="K13"/>
      <c r="L13"/>
      <c r="M13"/>
      <c r="N13"/>
      <c r="O13"/>
      <c r="P13"/>
      <c r="Q13"/>
      <c r="R13"/>
      <c r="S13"/>
      <c r="T13"/>
      <c r="U13"/>
      <c r="V13"/>
      <c r="W13"/>
    </row>
    <row r="14" spans="1:23" ht="16.5" thickBot="1" x14ac:dyDescent="0.25">
      <c r="A14" s="484"/>
      <c r="B14" s="485"/>
      <c r="C14"/>
      <c r="D14"/>
      <c r="E14"/>
      <c r="F14"/>
      <c r="G14"/>
      <c r="H14"/>
      <c r="I14"/>
      <c r="J14"/>
      <c r="K14"/>
      <c r="L14"/>
      <c r="M14"/>
      <c r="N14"/>
      <c r="O14"/>
      <c r="P14"/>
      <c r="Q14"/>
      <c r="R14"/>
      <c r="S14"/>
      <c r="T14"/>
      <c r="U14"/>
      <c r="V14"/>
      <c r="W14"/>
    </row>
    <row r="15" spans="1:23" ht="18" customHeight="1" thickTop="1" x14ac:dyDescent="0.25">
      <c r="A15" s="507"/>
      <c r="B15" s="507"/>
      <c r="C15" s="261"/>
      <c r="D15" s="261"/>
      <c r="E15" s="261"/>
      <c r="F15" s="261"/>
      <c r="G15" s="261"/>
      <c r="H15" s="261"/>
      <c r="I15" s="261"/>
      <c r="J15" s="261"/>
      <c r="K15" s="261"/>
    </row>
    <row r="16" spans="1:23" ht="18" customHeight="1" x14ac:dyDescent="0.25">
      <c r="A16" s="507"/>
      <c r="B16" s="507"/>
      <c r="C16" s="261"/>
      <c r="D16" s="261"/>
      <c r="E16" s="261"/>
      <c r="F16" s="261"/>
      <c r="G16" s="261"/>
      <c r="H16" s="261"/>
      <c r="I16" s="261"/>
      <c r="J16" s="261"/>
      <c r="K16" s="261"/>
    </row>
    <row r="17" spans="1:23" ht="18" customHeight="1" x14ac:dyDescent="0.25">
      <c r="A17" s="507"/>
      <c r="B17" s="507"/>
      <c r="C17" s="261"/>
      <c r="D17" s="261"/>
      <c r="E17" s="261"/>
      <c r="F17" s="261"/>
      <c r="G17" s="261"/>
      <c r="H17" s="261"/>
      <c r="I17" s="261"/>
      <c r="J17" s="261"/>
      <c r="K17" s="261"/>
    </row>
    <row r="18" spans="1:23" ht="97.5" customHeight="1" x14ac:dyDescent="0.25">
      <c r="A18" s="723" t="s">
        <v>698</v>
      </c>
      <c r="B18" s="723"/>
      <c r="C18" s="479"/>
      <c r="D18"/>
      <c r="E18"/>
      <c r="F18"/>
      <c r="G18"/>
      <c r="H18"/>
      <c r="I18"/>
      <c r="J18"/>
      <c r="K18"/>
      <c r="L18"/>
      <c r="M18"/>
      <c r="N18"/>
      <c r="O18"/>
      <c r="P18"/>
      <c r="Q18"/>
      <c r="R18"/>
      <c r="S18"/>
      <c r="T18"/>
      <c r="U18"/>
      <c r="V18"/>
      <c r="W18"/>
    </row>
    <row r="19" spans="1:23" ht="15.75" customHeight="1" x14ac:dyDescent="0.2">
      <c r="A19" s="720" t="s">
        <v>417</v>
      </c>
      <c r="B19" s="720"/>
      <c r="C19"/>
      <c r="D19"/>
      <c r="E19"/>
      <c r="F19"/>
      <c r="G19"/>
      <c r="H19"/>
      <c r="I19"/>
      <c r="J19"/>
      <c r="K19"/>
      <c r="L19"/>
      <c r="M19"/>
      <c r="N19"/>
      <c r="O19"/>
      <c r="P19"/>
      <c r="Q19"/>
      <c r="R19"/>
      <c r="S19"/>
      <c r="T19"/>
      <c r="U19"/>
      <c r="V19"/>
      <c r="W19"/>
    </row>
    <row r="20" spans="1:23" ht="15.75" customHeight="1" x14ac:dyDescent="0.2">
      <c r="A20" s="720" t="s">
        <v>699</v>
      </c>
      <c r="B20" s="720"/>
      <c r="C20"/>
      <c r="D20"/>
      <c r="E20"/>
      <c r="F20"/>
      <c r="G20"/>
      <c r="H20"/>
      <c r="I20"/>
      <c r="J20"/>
      <c r="K20"/>
      <c r="L20"/>
      <c r="M20"/>
      <c r="N20"/>
      <c r="O20"/>
      <c r="P20"/>
      <c r="Q20"/>
      <c r="R20"/>
      <c r="S20"/>
      <c r="T20"/>
      <c r="U20"/>
      <c r="V20"/>
      <c r="W20"/>
    </row>
    <row r="21" spans="1:23" ht="33" customHeight="1" x14ac:dyDescent="0.2">
      <c r="A21" s="720" t="s">
        <v>700</v>
      </c>
      <c r="B21" s="720"/>
      <c r="C21"/>
      <c r="D21"/>
      <c r="E21"/>
      <c r="F21"/>
      <c r="G21"/>
      <c r="H21"/>
      <c r="I21"/>
      <c r="J21"/>
      <c r="K21"/>
      <c r="L21"/>
      <c r="M21"/>
      <c r="N21"/>
      <c r="O21"/>
      <c r="P21"/>
      <c r="Q21"/>
      <c r="R21"/>
      <c r="S21"/>
      <c r="T21"/>
      <c r="U21"/>
      <c r="V21"/>
      <c r="W21"/>
    </row>
    <row r="22" spans="1:23" ht="15.75" customHeight="1" x14ac:dyDescent="0.2">
      <c r="A22" s="721" t="s">
        <v>782</v>
      </c>
      <c r="B22" s="721"/>
      <c r="C22"/>
      <c r="D22"/>
      <c r="E22"/>
      <c r="F22"/>
      <c r="G22"/>
      <c r="H22"/>
      <c r="I22"/>
      <c r="J22"/>
      <c r="K22"/>
      <c r="L22"/>
      <c r="M22"/>
      <c r="N22"/>
      <c r="O22"/>
      <c r="P22"/>
      <c r="Q22"/>
      <c r="R22"/>
      <c r="S22"/>
      <c r="T22"/>
      <c r="U22"/>
      <c r="V22"/>
      <c r="W22"/>
    </row>
    <row r="24" spans="1:23" x14ac:dyDescent="0.25">
      <c r="A24" s="264" t="s">
        <v>411</v>
      </c>
    </row>
    <row r="26" spans="1:23" ht="18.75" x14ac:dyDescent="0.25">
      <c r="A26" s="267" t="s">
        <v>412</v>
      </c>
      <c r="B26" s="288" t="s">
        <v>585</v>
      </c>
    </row>
    <row r="27" spans="1:23" ht="21" customHeight="1" x14ac:dyDescent="0.25">
      <c r="A27" s="285" t="s">
        <v>428</v>
      </c>
      <c r="B27" s="286" t="s">
        <v>418</v>
      </c>
    </row>
    <row r="28" spans="1:23" ht="52.5" customHeight="1" x14ac:dyDescent="0.25">
      <c r="A28" s="285" t="s">
        <v>429</v>
      </c>
      <c r="B28" s="287" t="s">
        <v>582</v>
      </c>
      <c r="E28" s="9"/>
    </row>
    <row r="29" spans="1:23" ht="21" customHeight="1" x14ac:dyDescent="0.25">
      <c r="A29" s="285" t="s">
        <v>673</v>
      </c>
      <c r="B29" s="264" t="s">
        <v>765</v>
      </c>
      <c r="D29" s="262"/>
      <c r="E29" s="289"/>
    </row>
    <row r="30" spans="1:23" ht="21" customHeight="1" x14ac:dyDescent="0.25">
      <c r="A30" s="285" t="s">
        <v>674</v>
      </c>
      <c r="B30" s="286" t="s">
        <v>583</v>
      </c>
      <c r="E30" s="290"/>
    </row>
    <row r="31" spans="1:23" ht="35.25" customHeight="1" x14ac:dyDescent="0.25">
      <c r="A31" s="285" t="s">
        <v>675</v>
      </c>
      <c r="B31" s="287" t="s">
        <v>584</v>
      </c>
      <c r="E31" s="9"/>
    </row>
    <row r="32" spans="1:23" ht="36.75" customHeight="1" x14ac:dyDescent="0.25">
      <c r="A32" s="285" t="s">
        <v>678</v>
      </c>
      <c r="B32" s="286" t="s">
        <v>766</v>
      </c>
    </row>
    <row r="33" spans="1:12" ht="51.75" customHeight="1" x14ac:dyDescent="0.25">
      <c r="A33" s="285" t="s">
        <v>676</v>
      </c>
      <c r="B33" s="286" t="s">
        <v>767</v>
      </c>
    </row>
    <row r="34" spans="1:12" ht="51.75" customHeight="1" x14ac:dyDescent="0.25">
      <c r="A34" s="285" t="s">
        <v>702</v>
      </c>
      <c r="B34" s="286" t="s">
        <v>768</v>
      </c>
    </row>
    <row r="35" spans="1:12" ht="56.25" customHeight="1" x14ac:dyDescent="0.25">
      <c r="A35" s="285" t="s">
        <v>677</v>
      </c>
      <c r="B35" s="286" t="s">
        <v>769</v>
      </c>
    </row>
    <row r="37" spans="1:12" ht="17.25" customHeight="1" x14ac:dyDescent="0.25">
      <c r="A37" s="270"/>
    </row>
    <row r="38" spans="1:12" ht="17.25" customHeight="1" x14ac:dyDescent="0.25">
      <c r="A38" s="265"/>
    </row>
    <row r="39" spans="1:12" ht="17.25" customHeight="1" x14ac:dyDescent="0.25">
      <c r="A39" s="265"/>
    </row>
    <row r="40" spans="1:12" ht="17.25" customHeight="1" x14ac:dyDescent="0.25">
      <c r="A40" s="267" t="s">
        <v>413</v>
      </c>
      <c r="D40" s="2" t="s">
        <v>414</v>
      </c>
    </row>
    <row r="41" spans="1:12" ht="17.25" customHeight="1" x14ac:dyDescent="0.25">
      <c r="A41" s="285" t="s">
        <v>680</v>
      </c>
      <c r="B41" s="291" t="s">
        <v>679</v>
      </c>
    </row>
    <row r="42" spans="1:12" ht="48.75" customHeight="1" x14ac:dyDescent="0.25">
      <c r="A42" s="285" t="s">
        <v>681</v>
      </c>
      <c r="B42" s="291" t="s">
        <v>589</v>
      </c>
    </row>
    <row r="43" spans="1:12" ht="53.25" customHeight="1" x14ac:dyDescent="0.25">
      <c r="A43" s="285" t="s">
        <v>673</v>
      </c>
      <c r="B43" s="287" t="s">
        <v>590</v>
      </c>
      <c r="D43" s="262"/>
    </row>
    <row r="44" spans="1:12" ht="31.5" x14ac:dyDescent="0.25">
      <c r="A44" s="285" t="s">
        <v>678</v>
      </c>
      <c r="B44" s="286" t="s">
        <v>561</v>
      </c>
      <c r="D44" s="262"/>
    </row>
    <row r="45" spans="1:12" ht="21" customHeight="1" x14ac:dyDescent="0.25">
      <c r="A45" s="285" t="s">
        <v>683</v>
      </c>
      <c r="B45" s="286" t="s">
        <v>572</v>
      </c>
      <c r="D45" s="262"/>
    </row>
    <row r="46" spans="1:12" ht="21" customHeight="1" x14ac:dyDescent="0.25">
      <c r="A46" s="285" t="s">
        <v>682</v>
      </c>
      <c r="B46" s="286" t="s">
        <v>571</v>
      </c>
    </row>
    <row r="47" spans="1:12" ht="36" customHeight="1" x14ac:dyDescent="0.25">
      <c r="A47" s="285" t="s">
        <v>702</v>
      </c>
      <c r="B47" s="286" t="s">
        <v>770</v>
      </c>
      <c r="D47" s="262"/>
      <c r="L47" s="141"/>
    </row>
    <row r="48" spans="1:12" ht="53.25" customHeight="1" x14ac:dyDescent="0.25">
      <c r="A48" s="285" t="s">
        <v>677</v>
      </c>
      <c r="B48" s="287" t="s">
        <v>591</v>
      </c>
      <c r="D48" s="262"/>
      <c r="E48" s="263"/>
    </row>
    <row r="53" spans="1:1" x14ac:dyDescent="0.25">
      <c r="A53" s="266"/>
    </row>
  </sheetData>
  <mergeCells count="7">
    <mergeCell ref="A21:B21"/>
    <mergeCell ref="A22:B22"/>
    <mergeCell ref="A1:B1"/>
    <mergeCell ref="A2:B2"/>
    <mergeCell ref="A19:B19"/>
    <mergeCell ref="A20:B20"/>
    <mergeCell ref="A18:B18"/>
  </mergeCells>
  <hyperlinks>
    <hyperlink ref="A33" location="'11 Venituri si cheltuieli'!A1" display="11 Venituri si cheltuieli"/>
    <hyperlink ref="A42" location="'4 Analiza financiara-indicatori'!A1" display="4 Analiza financiara - indicatori"/>
    <hyperlink ref="A27" location="'1 Bilant'!A1" display="1 Bilant"/>
    <hyperlink ref="A28" location="'2 Cont PP'!A1" display="2 Cont PP"/>
    <hyperlink ref="A43" location="'5 Risc beneficiar'!A1" display="5 Risc beneficiar"/>
    <hyperlink ref="A30" location="'6 Buget cerere'!A1" display="6 Buget cerere"/>
    <hyperlink ref="A31" location="'7 Investitie'!A1" display="4 Investitie"/>
    <hyperlink ref="A47" location="'12 Cont PP previzionat'!A1" display="12 Cont profit si pierdere previzionat"/>
    <hyperlink ref="A32" location="'8 Proiectii financiare'!A1" display="8  Proiectii financiare"/>
    <hyperlink ref="A44" location="'8 Proiectii financiare'!A1" display="8  Proiectii financiare"/>
    <hyperlink ref="A48" location="'13 Proiectii financiare (intr) '!A1" display="13 Proiectii flux de numerar intreprindere"/>
    <hyperlink ref="A35" location="'13 Proiectii financiare (intr) '!A1" display="13 Proiectii flux de numerar intreprindere"/>
    <hyperlink ref="A46" location="'10 Rentabilitate investitie'!A1" display="10 Rentabilitate investitie"/>
    <hyperlink ref="A45" location="'9 Sustenabilitate'!A1" display="9 Sustenabilitate proiect"/>
    <hyperlink ref="A34" location="'12 Cont PP previzionat'!A1" display="12 Cont CPP previzionat"/>
    <hyperlink ref="A29" location="'5 Risc beneficiar'!A1" display="5 Risc beneficiar"/>
    <hyperlink ref="A41" location="'3. Analiza financiara-extinsa'!A1" display="3 Analiza financiara - extinsa"/>
  </hyperlinks>
  <pageMargins left="0.70866141732283472" right="0.70866141732283472" top="0.74803149606299213" bottom="0.74803149606299213" header="0.31496062992125984" footer="0.31496062992125984"/>
  <pageSetup paperSize="9" scale="86" fitToHeight="0" orientation="landscape" r:id="rId1"/>
  <headerFooter>
    <oddHeader>&amp;C&amp;"Arial,Bold"&amp;16&amp;K03+000INTRODUCERE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121"/>
  <sheetViews>
    <sheetView zoomScale="90" zoomScaleNormal="90" workbookViewId="0">
      <selection activeCell="E13" sqref="E13"/>
    </sheetView>
  </sheetViews>
  <sheetFormatPr defaultRowHeight="12.75" x14ac:dyDescent="0.2"/>
  <cols>
    <col min="1" max="1" width="32.28515625" customWidth="1"/>
    <col min="2" max="2" width="12.42578125" customWidth="1"/>
    <col min="3" max="4" width="11" style="71" customWidth="1"/>
    <col min="5" max="11" width="11" customWidth="1"/>
  </cols>
  <sheetData>
    <row r="1" spans="1:22" s="123" customFormat="1" ht="33" customHeight="1" x14ac:dyDescent="0.3">
      <c r="A1" s="258" t="s">
        <v>563</v>
      </c>
      <c r="B1" s="258"/>
      <c r="C1" s="258"/>
      <c r="D1" s="258"/>
      <c r="E1" s="258"/>
      <c r="F1" s="258"/>
      <c r="G1" s="258"/>
      <c r="H1" s="258"/>
      <c r="I1" s="258"/>
      <c r="J1" s="258"/>
      <c r="K1" s="258"/>
      <c r="L1" s="258"/>
    </row>
    <row r="2" spans="1:22" s="49" customFormat="1" ht="19.5" customHeight="1" x14ac:dyDescent="0.2">
      <c r="A2" s="789" t="s">
        <v>568</v>
      </c>
      <c r="B2" s="789"/>
      <c r="C2" s="789"/>
      <c r="D2" s="789"/>
      <c r="E2" s="789"/>
      <c r="F2" s="789"/>
      <c r="G2" s="789"/>
      <c r="H2" s="789"/>
      <c r="I2" s="789"/>
      <c r="J2" s="789"/>
      <c r="K2" s="789"/>
      <c r="L2" s="789"/>
    </row>
    <row r="3" spans="1:22" s="4" customFormat="1" x14ac:dyDescent="0.2">
      <c r="C3" s="124"/>
      <c r="D3" s="124"/>
    </row>
    <row r="4" spans="1:22" s="4" customFormat="1" ht="15.75" x14ac:dyDescent="0.25">
      <c r="A4" s="473" t="s">
        <v>188</v>
      </c>
      <c r="B4" s="474">
        <v>0.04</v>
      </c>
      <c r="C4" s="124"/>
      <c r="D4" s="124"/>
    </row>
    <row r="5" spans="1:22" s="125" customFormat="1" ht="13.5" x14ac:dyDescent="0.25">
      <c r="A5" s="475" t="s">
        <v>189</v>
      </c>
      <c r="B5" s="524" t="s">
        <v>190</v>
      </c>
      <c r="C5" s="503">
        <v>0</v>
      </c>
      <c r="D5" s="503">
        <v>1</v>
      </c>
      <c r="E5" s="503">
        <v>2</v>
      </c>
      <c r="F5" s="503">
        <v>3</v>
      </c>
      <c r="G5" s="503">
        <v>4</v>
      </c>
      <c r="H5" s="503">
        <v>5</v>
      </c>
      <c r="I5" s="503">
        <v>6</v>
      </c>
      <c r="J5" s="503">
        <v>7</v>
      </c>
      <c r="K5" s="503">
        <v>8</v>
      </c>
      <c r="L5" s="503">
        <v>9</v>
      </c>
      <c r="M5" s="503">
        <v>10</v>
      </c>
      <c r="N5" s="503">
        <v>11</v>
      </c>
      <c r="O5" s="503">
        <v>12</v>
      </c>
      <c r="P5" s="503">
        <v>13</v>
      </c>
      <c r="Q5" s="503">
        <v>14</v>
      </c>
    </row>
    <row r="6" spans="1:22" s="41" customFormat="1" ht="15" x14ac:dyDescent="0.2">
      <c r="A6" s="159" t="s">
        <v>564</v>
      </c>
      <c r="B6" s="510">
        <f t="shared" ref="B6:B14" si="0">SUM(C6:Q6)</f>
        <v>0</v>
      </c>
      <c r="C6" s="476">
        <f>'8 Proiectii financiare'!D160</f>
        <v>0</v>
      </c>
      <c r="D6" s="476">
        <f>'8 Proiectii financiare'!E160</f>
        <v>0</v>
      </c>
      <c r="E6" s="476">
        <f>'8 Proiectii financiare'!F160</f>
        <v>0</v>
      </c>
      <c r="F6" s="476">
        <f>'8 Proiectii financiare'!G160</f>
        <v>0</v>
      </c>
      <c r="G6" s="476">
        <f>'8 Proiectii financiare'!H160</f>
        <v>0</v>
      </c>
      <c r="H6" s="476">
        <f>'8 Proiectii financiare'!I160</f>
        <v>0</v>
      </c>
      <c r="I6" s="476">
        <f>'8 Proiectii financiare'!J160</f>
        <v>0</v>
      </c>
      <c r="J6" s="476">
        <f>'8 Proiectii financiare'!K160</f>
        <v>0</v>
      </c>
      <c r="K6" s="476">
        <f>'8 Proiectii financiare'!L160</f>
        <v>0</v>
      </c>
      <c r="L6" s="476">
        <f>'8 Proiectii financiare'!M160</f>
        <v>0</v>
      </c>
      <c r="M6" s="476">
        <f>'8 Proiectii financiare'!N160</f>
        <v>0</v>
      </c>
      <c r="N6" s="476">
        <f>'8 Proiectii financiare'!O160</f>
        <v>0</v>
      </c>
      <c r="O6" s="476">
        <f>'8 Proiectii financiare'!P160</f>
        <v>0</v>
      </c>
      <c r="P6" s="476">
        <f>'8 Proiectii financiare'!Q160</f>
        <v>0</v>
      </c>
      <c r="Q6" s="476">
        <f>'8 Proiectii financiare'!R160</f>
        <v>0</v>
      </c>
      <c r="V6" s="42"/>
    </row>
    <row r="7" spans="1:22" s="41" customFormat="1" ht="15" x14ac:dyDescent="0.2">
      <c r="A7" s="159" t="str">
        <f>'8 Proiectii financiare'!B180</f>
        <v>Rambursari TVA</v>
      </c>
      <c r="B7" s="510">
        <f>SUM(C7:Q7)</f>
        <v>0</v>
      </c>
      <c r="C7" s="476">
        <f>'8 Proiectii financiare'!D180</f>
        <v>0</v>
      </c>
      <c r="D7" s="476">
        <f>'8 Proiectii financiare'!E180</f>
        <v>0</v>
      </c>
      <c r="E7" s="476">
        <f>'8 Proiectii financiare'!F180</f>
        <v>0</v>
      </c>
      <c r="F7" s="476">
        <f>'8 Proiectii financiare'!G180</f>
        <v>0</v>
      </c>
      <c r="G7" s="476">
        <f>'8 Proiectii financiare'!H180</f>
        <v>0</v>
      </c>
      <c r="H7" s="476">
        <f>'8 Proiectii financiare'!I180</f>
        <v>0</v>
      </c>
      <c r="I7" s="476">
        <f>'8 Proiectii financiare'!J180</f>
        <v>0</v>
      </c>
      <c r="J7" s="476">
        <f>'8 Proiectii financiare'!K180</f>
        <v>0</v>
      </c>
      <c r="K7" s="476">
        <f>'8 Proiectii financiare'!L180</f>
        <v>0</v>
      </c>
      <c r="L7" s="476">
        <f>'8 Proiectii financiare'!M180</f>
        <v>0</v>
      </c>
      <c r="M7" s="476">
        <f>'8 Proiectii financiare'!N180</f>
        <v>0</v>
      </c>
      <c r="N7" s="476">
        <f>'8 Proiectii financiare'!O180</f>
        <v>0</v>
      </c>
      <c r="O7" s="476">
        <f>'8 Proiectii financiare'!P180</f>
        <v>0</v>
      </c>
      <c r="P7" s="476">
        <f>'8 Proiectii financiare'!Q180</f>
        <v>0</v>
      </c>
      <c r="Q7" s="476">
        <f>'8 Proiectii financiare'!R180</f>
        <v>0</v>
      </c>
      <c r="V7" s="42"/>
    </row>
    <row r="8" spans="1:22" s="41" customFormat="1" ht="15" x14ac:dyDescent="0.2">
      <c r="A8" s="159" t="s">
        <v>705</v>
      </c>
      <c r="B8" s="510">
        <f t="shared" si="0"/>
        <v>0</v>
      </c>
      <c r="C8" s="669"/>
      <c r="D8" s="669"/>
      <c r="E8" s="669"/>
      <c r="F8" s="669"/>
      <c r="G8" s="669"/>
      <c r="H8" s="669"/>
      <c r="I8" s="669"/>
      <c r="J8" s="669"/>
      <c r="K8" s="669"/>
      <c r="L8" s="669"/>
      <c r="M8" s="669"/>
      <c r="N8" s="669"/>
      <c r="O8" s="669"/>
      <c r="P8" s="669"/>
      <c r="Q8" s="669"/>
      <c r="V8" s="42"/>
    </row>
    <row r="9" spans="1:22" s="43" customFormat="1" ht="15" x14ac:dyDescent="0.2">
      <c r="A9" s="157" t="s">
        <v>191</v>
      </c>
      <c r="B9" s="114">
        <f t="shared" si="0"/>
        <v>0</v>
      </c>
      <c r="C9" s="171">
        <f>C6+C7+C8</f>
        <v>0</v>
      </c>
      <c r="D9" s="171">
        <f t="shared" ref="D9:Q9" si="1">D6+D7+D8</f>
        <v>0</v>
      </c>
      <c r="E9" s="171">
        <f t="shared" si="1"/>
        <v>0</v>
      </c>
      <c r="F9" s="171">
        <f t="shared" si="1"/>
        <v>0</v>
      </c>
      <c r="G9" s="171">
        <f t="shared" si="1"/>
        <v>0</v>
      </c>
      <c r="H9" s="171">
        <f t="shared" si="1"/>
        <v>0</v>
      </c>
      <c r="I9" s="171">
        <f t="shared" si="1"/>
        <v>0</v>
      </c>
      <c r="J9" s="171">
        <f t="shared" si="1"/>
        <v>0</v>
      </c>
      <c r="K9" s="171">
        <f t="shared" si="1"/>
        <v>0</v>
      </c>
      <c r="L9" s="171">
        <f t="shared" si="1"/>
        <v>0</v>
      </c>
      <c r="M9" s="171">
        <f t="shared" si="1"/>
        <v>0</v>
      </c>
      <c r="N9" s="171">
        <f t="shared" si="1"/>
        <v>0</v>
      </c>
      <c r="O9" s="171">
        <f t="shared" si="1"/>
        <v>0</v>
      </c>
      <c r="P9" s="171">
        <f t="shared" si="1"/>
        <v>0</v>
      </c>
      <c r="Q9" s="171">
        <f t="shared" si="1"/>
        <v>0</v>
      </c>
      <c r="V9" s="44"/>
    </row>
    <row r="10" spans="1:22" s="41" customFormat="1" ht="15" x14ac:dyDescent="0.2">
      <c r="A10" s="159" t="s">
        <v>565</v>
      </c>
      <c r="B10" s="510">
        <f>SUM(C10:Q10)</f>
        <v>0</v>
      </c>
      <c r="C10" s="510">
        <f>'8 Proiectii financiare'!D177-'8 Proiectii financiare'!D176</f>
        <v>0</v>
      </c>
      <c r="D10" s="510">
        <f>'8 Proiectii financiare'!E177-'8 Proiectii financiare'!E176</f>
        <v>0</v>
      </c>
      <c r="E10" s="510">
        <f>'8 Proiectii financiare'!F177-'8 Proiectii financiare'!F176</f>
        <v>0</v>
      </c>
      <c r="F10" s="510">
        <f>'8 Proiectii financiare'!G177-'8 Proiectii financiare'!G176</f>
        <v>0</v>
      </c>
      <c r="G10" s="510">
        <f>'8 Proiectii financiare'!H177-'8 Proiectii financiare'!H176</f>
        <v>0</v>
      </c>
      <c r="H10" s="510">
        <f>'8 Proiectii financiare'!I177-'8 Proiectii financiare'!I176</f>
        <v>0</v>
      </c>
      <c r="I10" s="510">
        <f>'8 Proiectii financiare'!J177-'8 Proiectii financiare'!J176</f>
        <v>0</v>
      </c>
      <c r="J10" s="510">
        <f>'8 Proiectii financiare'!K177-'8 Proiectii financiare'!K176</f>
        <v>0</v>
      </c>
      <c r="K10" s="510">
        <f>'8 Proiectii financiare'!L177-'8 Proiectii financiare'!L176</f>
        <v>0</v>
      </c>
      <c r="L10" s="510">
        <f>'8 Proiectii financiare'!M177-'8 Proiectii financiare'!M176</f>
        <v>0</v>
      </c>
      <c r="M10" s="510">
        <f>'8 Proiectii financiare'!N177-'8 Proiectii financiare'!N176</f>
        <v>0</v>
      </c>
      <c r="N10" s="510">
        <f>'8 Proiectii financiare'!O177-'8 Proiectii financiare'!O176</f>
        <v>0</v>
      </c>
      <c r="O10" s="510">
        <f>'8 Proiectii financiare'!P177-'8 Proiectii financiare'!P176</f>
        <v>0</v>
      </c>
      <c r="P10" s="510">
        <f>'8 Proiectii financiare'!Q177-'8 Proiectii financiare'!Q176</f>
        <v>0</v>
      </c>
      <c r="Q10" s="510">
        <f>'8 Proiectii financiare'!R177-'8 Proiectii financiare'!R176</f>
        <v>0</v>
      </c>
      <c r="V10" s="42"/>
    </row>
    <row r="11" spans="1:22" s="41" customFormat="1" ht="15" x14ac:dyDescent="0.2">
      <c r="A11" s="159" t="str">
        <f>'8 Proiectii financiare'!B179</f>
        <v>Plati TVA</v>
      </c>
      <c r="B11" s="510">
        <f>SUM(C11:Q11)</f>
        <v>0</v>
      </c>
      <c r="C11" s="510">
        <f>'8 Proiectii financiare'!D179</f>
        <v>0</v>
      </c>
      <c r="D11" s="510">
        <f>'8 Proiectii financiare'!E179</f>
        <v>0</v>
      </c>
      <c r="E11" s="510">
        <f>'8 Proiectii financiare'!F179</f>
        <v>0</v>
      </c>
      <c r="F11" s="510">
        <f>'8 Proiectii financiare'!G179</f>
        <v>0</v>
      </c>
      <c r="G11" s="510">
        <f>'8 Proiectii financiare'!H179</f>
        <v>0</v>
      </c>
      <c r="H11" s="510">
        <f>'8 Proiectii financiare'!I179</f>
        <v>0</v>
      </c>
      <c r="I11" s="510">
        <f>'8 Proiectii financiare'!J179</f>
        <v>0</v>
      </c>
      <c r="J11" s="510">
        <f>'8 Proiectii financiare'!K179</f>
        <v>0</v>
      </c>
      <c r="K11" s="510">
        <f>'8 Proiectii financiare'!L179</f>
        <v>0</v>
      </c>
      <c r="L11" s="510">
        <f>'8 Proiectii financiare'!M179</f>
        <v>0</v>
      </c>
      <c r="M11" s="510">
        <f>'8 Proiectii financiare'!N179</f>
        <v>0</v>
      </c>
      <c r="N11" s="510">
        <f>'8 Proiectii financiare'!O179</f>
        <v>0</v>
      </c>
      <c r="O11" s="510">
        <f>'8 Proiectii financiare'!P179</f>
        <v>0</v>
      </c>
      <c r="P11" s="510">
        <f>'8 Proiectii financiare'!Q179</f>
        <v>0</v>
      </c>
      <c r="Q11" s="510">
        <f>'8 Proiectii financiare'!R179</f>
        <v>0</v>
      </c>
      <c r="V11" s="42"/>
    </row>
    <row r="12" spans="1:22" s="41" customFormat="1" ht="15" x14ac:dyDescent="0.2">
      <c r="A12" s="159" t="s">
        <v>406</v>
      </c>
      <c r="B12" s="510">
        <f>SUM(C12:Q12)</f>
        <v>0</v>
      </c>
      <c r="C12" s="510">
        <f>'7 Investitie'!E70</f>
        <v>0</v>
      </c>
      <c r="D12" s="510">
        <f>'7 Investitie'!F70</f>
        <v>0</v>
      </c>
      <c r="E12" s="510">
        <f>'7 Investitie'!G70</f>
        <v>0</v>
      </c>
      <c r="F12" s="510">
        <f>'7 Investitie'!H70</f>
        <v>0</v>
      </c>
      <c r="G12" s="510">
        <f>'7 Investitie'!I70</f>
        <v>0</v>
      </c>
      <c r="H12" s="510"/>
      <c r="I12" s="510"/>
      <c r="J12" s="510"/>
      <c r="K12" s="510"/>
      <c r="L12" s="510"/>
      <c r="M12" s="510"/>
      <c r="N12" s="510"/>
      <c r="O12" s="510"/>
      <c r="P12" s="510"/>
      <c r="Q12" s="510"/>
      <c r="V12" s="42"/>
    </row>
    <row r="13" spans="1:22" s="43" customFormat="1" ht="15" x14ac:dyDescent="0.2">
      <c r="A13" s="157" t="s">
        <v>192</v>
      </c>
      <c r="B13" s="114">
        <f t="shared" si="0"/>
        <v>0</v>
      </c>
      <c r="C13" s="114">
        <f>SUM(C10:C12)</f>
        <v>0</v>
      </c>
      <c r="D13" s="114">
        <f t="shared" ref="D13:K13" si="2">SUM(D10:D12)</f>
        <v>0</v>
      </c>
      <c r="E13" s="114">
        <f t="shared" si="2"/>
        <v>0</v>
      </c>
      <c r="F13" s="114">
        <f t="shared" si="2"/>
        <v>0</v>
      </c>
      <c r="G13" s="114">
        <f t="shared" si="2"/>
        <v>0</v>
      </c>
      <c r="H13" s="114">
        <f t="shared" si="2"/>
        <v>0</v>
      </c>
      <c r="I13" s="114">
        <f t="shared" si="2"/>
        <v>0</v>
      </c>
      <c r="J13" s="114">
        <f t="shared" si="2"/>
        <v>0</v>
      </c>
      <c r="K13" s="114">
        <f t="shared" si="2"/>
        <v>0</v>
      </c>
      <c r="L13" s="114">
        <f t="shared" ref="L13:M13" si="3">SUM(L10:L12)</f>
        <v>0</v>
      </c>
      <c r="M13" s="114">
        <f t="shared" si="3"/>
        <v>0</v>
      </c>
      <c r="N13" s="114">
        <f>SUM(N10:N12)</f>
        <v>0</v>
      </c>
      <c r="O13" s="114">
        <f t="shared" ref="O13:Q13" si="4">SUM(O10:O12)</f>
        <v>0</v>
      </c>
      <c r="P13" s="114">
        <f t="shared" si="4"/>
        <v>0</v>
      </c>
      <c r="Q13" s="114">
        <f t="shared" si="4"/>
        <v>0</v>
      </c>
      <c r="V13" s="44"/>
    </row>
    <row r="14" spans="1:22" s="43" customFormat="1" ht="15" x14ac:dyDescent="0.2">
      <c r="A14" s="157" t="s">
        <v>193</v>
      </c>
      <c r="B14" s="114">
        <f t="shared" si="0"/>
        <v>0</v>
      </c>
      <c r="C14" s="114">
        <f>C9-C13</f>
        <v>0</v>
      </c>
      <c r="D14" s="114">
        <f t="shared" ref="D14:K14" si="5">D9-D13</f>
        <v>0</v>
      </c>
      <c r="E14" s="114">
        <f t="shared" si="5"/>
        <v>0</v>
      </c>
      <c r="F14" s="114">
        <f t="shared" si="5"/>
        <v>0</v>
      </c>
      <c r="G14" s="114">
        <f t="shared" si="5"/>
        <v>0</v>
      </c>
      <c r="H14" s="114">
        <f t="shared" si="5"/>
        <v>0</v>
      </c>
      <c r="I14" s="114">
        <f t="shared" si="5"/>
        <v>0</v>
      </c>
      <c r="J14" s="114">
        <f t="shared" si="5"/>
        <v>0</v>
      </c>
      <c r="K14" s="114">
        <f t="shared" si="5"/>
        <v>0</v>
      </c>
      <c r="L14" s="114">
        <f t="shared" ref="L14:M14" si="6">L9-L13</f>
        <v>0</v>
      </c>
      <c r="M14" s="114">
        <f t="shared" si="6"/>
        <v>0</v>
      </c>
      <c r="N14" s="114">
        <f t="shared" ref="N14:Q14" si="7">N9-N13</f>
        <v>0</v>
      </c>
      <c r="O14" s="114">
        <f t="shared" si="7"/>
        <v>0</v>
      </c>
      <c r="P14" s="114">
        <f t="shared" si="7"/>
        <v>0</v>
      </c>
      <c r="Q14" s="114">
        <f t="shared" si="7"/>
        <v>0</v>
      </c>
      <c r="V14" s="44"/>
    </row>
    <row r="15" spans="1:22" s="43" customFormat="1" ht="15" x14ac:dyDescent="0.2">
      <c r="A15" s="157" t="s">
        <v>194</v>
      </c>
      <c r="B15" s="114">
        <f>SUM(C15:Q15)</f>
        <v>0</v>
      </c>
      <c r="C15" s="114">
        <f>C14*POWER(1+$B$4,-C5)</f>
        <v>0</v>
      </c>
      <c r="D15" s="114">
        <f t="shared" ref="D15:K15" si="8">D14*POWER(1+$B$4,-D5)</f>
        <v>0</v>
      </c>
      <c r="E15" s="114">
        <f t="shared" si="8"/>
        <v>0</v>
      </c>
      <c r="F15" s="114">
        <f t="shared" si="8"/>
        <v>0</v>
      </c>
      <c r="G15" s="114">
        <f t="shared" si="8"/>
        <v>0</v>
      </c>
      <c r="H15" s="114">
        <f t="shared" si="8"/>
        <v>0</v>
      </c>
      <c r="I15" s="114">
        <f t="shared" si="8"/>
        <v>0</v>
      </c>
      <c r="J15" s="114">
        <f t="shared" si="8"/>
        <v>0</v>
      </c>
      <c r="K15" s="114">
        <f t="shared" si="8"/>
        <v>0</v>
      </c>
      <c r="L15" s="114">
        <f t="shared" ref="L15:M15" si="9">L14*POWER(1+$B$4,-L5)</f>
        <v>0</v>
      </c>
      <c r="M15" s="114">
        <f t="shared" si="9"/>
        <v>0</v>
      </c>
      <c r="N15" s="114">
        <f t="shared" ref="N15:Q15" si="10">N14*POWER(1+$B$4,-N5)</f>
        <v>0</v>
      </c>
      <c r="O15" s="114">
        <f t="shared" si="10"/>
        <v>0</v>
      </c>
      <c r="P15" s="114">
        <f t="shared" si="10"/>
        <v>0</v>
      </c>
      <c r="Q15" s="114">
        <f t="shared" si="10"/>
        <v>0</v>
      </c>
      <c r="V15" s="44"/>
    </row>
    <row r="16" spans="1:22" s="43" customFormat="1" ht="15" x14ac:dyDescent="0.2">
      <c r="A16" s="157" t="s">
        <v>569</v>
      </c>
      <c r="B16" s="114">
        <f>SUM(C16:G16)</f>
        <v>0</v>
      </c>
      <c r="C16" s="114">
        <f>C12*POWER(1+$B$4,-C5)</f>
        <v>0</v>
      </c>
      <c r="D16" s="114">
        <f t="shared" ref="D16:G16" si="11">D12*POWER(1+$B$4,-D5)</f>
        <v>0</v>
      </c>
      <c r="E16" s="114">
        <f t="shared" si="11"/>
        <v>0</v>
      </c>
      <c r="F16" s="114">
        <f t="shared" si="11"/>
        <v>0</v>
      </c>
      <c r="G16" s="114">
        <f t="shared" si="11"/>
        <v>0</v>
      </c>
      <c r="H16" s="477"/>
      <c r="I16" s="478"/>
      <c r="J16" s="478"/>
      <c r="K16" s="478"/>
      <c r="L16" s="478"/>
      <c r="M16" s="478"/>
      <c r="N16" s="478"/>
      <c r="O16" s="478"/>
      <c r="P16" s="478"/>
      <c r="Q16" s="478"/>
      <c r="V16" s="44"/>
    </row>
    <row r="17" spans="1:22" s="75" customFormat="1" ht="31.5" x14ac:dyDescent="0.25">
      <c r="A17" s="259" t="s">
        <v>400</v>
      </c>
      <c r="B17" s="72">
        <f>SUM(C15:Q15)</f>
        <v>0</v>
      </c>
      <c r="C17" s="78"/>
      <c r="D17" s="72" t="str">
        <f>IF(B17&lt;0,"&lt;0","&gt;0")</f>
        <v>&gt;0</v>
      </c>
      <c r="E17" s="74"/>
      <c r="V17" s="76"/>
    </row>
    <row r="18" spans="1:22" s="75" customFormat="1" ht="31.5" x14ac:dyDescent="0.25">
      <c r="A18" s="260" t="s">
        <v>401</v>
      </c>
      <c r="B18" s="126" t="str">
        <f>IFERROR(IRR(C14:Q14),"")</f>
        <v/>
      </c>
      <c r="C18" s="78"/>
      <c r="D18" s="78"/>
      <c r="E18" s="100"/>
      <c r="V18" s="76"/>
    </row>
    <row r="19" spans="1:22" s="41" customFormat="1" ht="31.5" x14ac:dyDescent="0.25">
      <c r="A19" s="260" t="s">
        <v>402</v>
      </c>
      <c r="B19" s="126" t="str">
        <f>IF(B17&gt;0,B17/B16,"")</f>
        <v/>
      </c>
      <c r="C19" s="60"/>
      <c r="D19" s="60"/>
      <c r="E19" s="45"/>
      <c r="V19" s="42"/>
    </row>
    <row r="21" spans="1:22" ht="15.75" x14ac:dyDescent="0.25">
      <c r="A21" s="137" t="s">
        <v>380</v>
      </c>
      <c r="B21" s="74"/>
      <c r="C21" s="74"/>
      <c r="D21" s="74"/>
      <c r="E21" s="74"/>
      <c r="F21" s="74"/>
      <c r="G21" s="75"/>
      <c r="H21" s="75"/>
      <c r="I21" s="75"/>
      <c r="J21" s="73"/>
      <c r="K21" s="73"/>
    </row>
    <row r="22" spans="1:22" ht="15.75" x14ac:dyDescent="0.25">
      <c r="A22" s="73" t="s">
        <v>381</v>
      </c>
      <c r="B22" s="73" t="s">
        <v>382</v>
      </c>
      <c r="C22" s="73" t="s">
        <v>383</v>
      </c>
      <c r="D22" s="73"/>
      <c r="E22" s="73"/>
      <c r="F22" s="73"/>
      <c r="G22" s="75"/>
      <c r="H22" s="75"/>
      <c r="I22" s="75"/>
      <c r="J22" s="73"/>
      <c r="K22" s="73"/>
    </row>
    <row r="23" spans="1:22" ht="15.75" x14ac:dyDescent="0.25">
      <c r="A23" s="73" t="s">
        <v>384</v>
      </c>
      <c r="B23" s="73" t="s">
        <v>385</v>
      </c>
      <c r="C23" s="73" t="s">
        <v>386</v>
      </c>
      <c r="D23" s="136"/>
      <c r="E23" s="73"/>
      <c r="F23" s="73"/>
      <c r="G23" s="41"/>
      <c r="H23" s="41"/>
      <c r="I23" s="41"/>
      <c r="J23" s="73"/>
      <c r="K23" s="73"/>
    </row>
    <row r="24" spans="1:22" ht="15.75" x14ac:dyDescent="0.25">
      <c r="A24" s="135"/>
      <c r="B24" s="73"/>
      <c r="C24" s="49"/>
      <c r="D24" s="73"/>
      <c r="E24" s="73"/>
      <c r="F24" s="73"/>
      <c r="G24" s="49"/>
    </row>
    <row r="25" spans="1:22" ht="27" customHeight="1" x14ac:dyDescent="0.2">
      <c r="A25" s="803" t="s">
        <v>704</v>
      </c>
      <c r="B25" s="803"/>
      <c r="C25" s="803"/>
      <c r="D25" s="803"/>
      <c r="E25" s="49"/>
      <c r="F25" s="49"/>
      <c r="G25" s="49"/>
    </row>
    <row r="27" spans="1:22" s="7" customFormat="1" ht="15.75" x14ac:dyDescent="0.2">
      <c r="A27" s="523" t="s">
        <v>783</v>
      </c>
      <c r="C27" s="46"/>
      <c r="D27" s="46"/>
    </row>
    <row r="28" spans="1:22" s="7" customFormat="1" x14ac:dyDescent="0.2">
      <c r="C28" s="46"/>
      <c r="D28" s="46"/>
    </row>
    <row r="29" spans="1:22" s="525" customFormat="1" x14ac:dyDescent="0.2">
      <c r="A29" s="527"/>
      <c r="B29" s="528" t="str">
        <f>B5</f>
        <v>TOTAL</v>
      </c>
      <c r="C29" s="529">
        <f t="shared" ref="C29:Q29" si="12">C5</f>
        <v>0</v>
      </c>
      <c r="D29" s="529">
        <f t="shared" si="12"/>
        <v>1</v>
      </c>
      <c r="E29" s="529">
        <f t="shared" si="12"/>
        <v>2</v>
      </c>
      <c r="F29" s="529">
        <f t="shared" si="12"/>
        <v>3</v>
      </c>
      <c r="G29" s="529">
        <f t="shared" si="12"/>
        <v>4</v>
      </c>
      <c r="H29" s="529">
        <f t="shared" si="12"/>
        <v>5</v>
      </c>
      <c r="I29" s="529">
        <f t="shared" si="12"/>
        <v>6</v>
      </c>
      <c r="J29" s="529">
        <f t="shared" si="12"/>
        <v>7</v>
      </c>
      <c r="K29" s="529">
        <f t="shared" si="12"/>
        <v>8</v>
      </c>
      <c r="L29" s="529">
        <f t="shared" si="12"/>
        <v>9</v>
      </c>
      <c r="M29" s="529">
        <f t="shared" si="12"/>
        <v>10</v>
      </c>
      <c r="N29" s="529">
        <f t="shared" si="12"/>
        <v>11</v>
      </c>
      <c r="O29" s="529">
        <f t="shared" si="12"/>
        <v>12</v>
      </c>
      <c r="P29" s="529">
        <f t="shared" si="12"/>
        <v>13</v>
      </c>
      <c r="Q29" s="529">
        <f t="shared" si="12"/>
        <v>14</v>
      </c>
    </row>
    <row r="30" spans="1:22" s="7" customFormat="1" x14ac:dyDescent="0.2">
      <c r="A30" s="530" t="s">
        <v>392</v>
      </c>
      <c r="B30" s="531">
        <f>SUM(C30:Q30)</f>
        <v>0</v>
      </c>
      <c r="C30" s="532">
        <f>SUM('8 Proiectii financiare'!D156:D158)</f>
        <v>0</v>
      </c>
      <c r="D30" s="532">
        <f>SUM('8 Proiectii financiare'!E156:E158)</f>
        <v>0</v>
      </c>
      <c r="E30" s="532">
        <f>SUM('8 Proiectii financiare'!F156:F158)</f>
        <v>0</v>
      </c>
      <c r="F30" s="532">
        <f>SUM('8 Proiectii financiare'!G156:G158)</f>
        <v>0</v>
      </c>
      <c r="G30" s="532">
        <f>SUM('8 Proiectii financiare'!H156:H158)</f>
        <v>0</v>
      </c>
      <c r="H30" s="532">
        <f>SUM('8 Proiectii financiare'!I156:I158)</f>
        <v>0</v>
      </c>
      <c r="I30" s="532">
        <f>SUM('8 Proiectii financiare'!J156:J158)</f>
        <v>0</v>
      </c>
      <c r="J30" s="532">
        <f>SUM('8 Proiectii financiare'!K156:K158)</f>
        <v>0</v>
      </c>
      <c r="K30" s="532">
        <f>SUM('8 Proiectii financiare'!L156:L158)</f>
        <v>0</v>
      </c>
      <c r="L30" s="532">
        <f>SUM('8 Proiectii financiare'!M156:M158)</f>
        <v>0</v>
      </c>
      <c r="M30" s="532">
        <f>SUM('8 Proiectii financiare'!N156:N158)</f>
        <v>0</v>
      </c>
      <c r="N30" s="532">
        <f>SUM('8 Proiectii financiare'!O156:O158)</f>
        <v>0</v>
      </c>
      <c r="O30" s="532">
        <f>SUM('8 Proiectii financiare'!P156:P158)</f>
        <v>0</v>
      </c>
      <c r="P30" s="532">
        <f>SUM('8 Proiectii financiare'!Q156:Q158)</f>
        <v>0</v>
      </c>
      <c r="Q30" s="532">
        <f>SUM('8 Proiectii financiare'!R156:R158)</f>
        <v>0</v>
      </c>
    </row>
    <row r="31" spans="1:22" s="7" customFormat="1" x14ac:dyDescent="0.2">
      <c r="A31" s="533" t="s">
        <v>796</v>
      </c>
      <c r="B31" s="534" t="s">
        <v>612</v>
      </c>
      <c r="C31" s="670"/>
      <c r="D31" s="670"/>
      <c r="E31" s="671"/>
      <c r="F31" s="671"/>
      <c r="G31" s="671"/>
      <c r="H31" s="671"/>
      <c r="I31" s="671"/>
      <c r="J31" s="671"/>
      <c r="K31" s="671"/>
      <c r="L31" s="671"/>
      <c r="M31" s="671"/>
      <c r="N31" s="671"/>
      <c r="O31" s="671"/>
      <c r="P31" s="671"/>
      <c r="Q31" s="671"/>
    </row>
    <row r="32" spans="1:22" s="526" customFormat="1" x14ac:dyDescent="0.2">
      <c r="A32" s="530" t="s">
        <v>797</v>
      </c>
      <c r="B32" s="535" t="s">
        <v>637</v>
      </c>
      <c r="C32" s="535" t="str">
        <f>IFERROR(C30/C31,"")</f>
        <v/>
      </c>
      <c r="D32" s="535" t="str">
        <f t="shared" ref="D32:Q32" si="13">IFERROR(D30/D31,"")</f>
        <v/>
      </c>
      <c r="E32" s="535" t="str">
        <f t="shared" si="13"/>
        <v/>
      </c>
      <c r="F32" s="535" t="str">
        <f t="shared" si="13"/>
        <v/>
      </c>
      <c r="G32" s="535" t="str">
        <f t="shared" si="13"/>
        <v/>
      </c>
      <c r="H32" s="535" t="str">
        <f t="shared" si="13"/>
        <v/>
      </c>
      <c r="I32" s="535" t="str">
        <f t="shared" si="13"/>
        <v/>
      </c>
      <c r="J32" s="535" t="str">
        <f t="shared" si="13"/>
        <v/>
      </c>
      <c r="K32" s="535" t="str">
        <f t="shared" si="13"/>
        <v/>
      </c>
      <c r="L32" s="535" t="str">
        <f t="shared" si="13"/>
        <v/>
      </c>
      <c r="M32" s="535" t="str">
        <f t="shared" si="13"/>
        <v/>
      </c>
      <c r="N32" s="535" t="str">
        <f t="shared" si="13"/>
        <v/>
      </c>
      <c r="O32" s="535" t="str">
        <f t="shared" si="13"/>
        <v/>
      </c>
      <c r="P32" s="535" t="str">
        <f t="shared" si="13"/>
        <v/>
      </c>
      <c r="Q32" s="535" t="str">
        <f t="shared" si="13"/>
        <v/>
      </c>
    </row>
    <row r="33" spans="1:17" s="7" customFormat="1" x14ac:dyDescent="0.2">
      <c r="A33" s="533" t="s">
        <v>784</v>
      </c>
      <c r="B33" s="670"/>
      <c r="C33" s="534"/>
      <c r="D33" s="534"/>
      <c r="E33" s="533"/>
      <c r="F33" s="533"/>
      <c r="G33" s="533"/>
      <c r="H33" s="533"/>
      <c r="I33" s="533"/>
      <c r="J33" s="533"/>
      <c r="K33" s="533"/>
      <c r="L33" s="533"/>
      <c r="M33" s="533"/>
      <c r="N33" s="533"/>
      <c r="O33" s="533"/>
      <c r="P33" s="533"/>
      <c r="Q33" s="533"/>
    </row>
    <row r="34" spans="1:17" s="526" customFormat="1" x14ac:dyDescent="0.2">
      <c r="A34" s="530" t="s">
        <v>785</v>
      </c>
      <c r="B34" s="530"/>
      <c r="C34" s="535"/>
      <c r="D34" s="535"/>
      <c r="E34" s="530" t="str">
        <f>IF($B$33+2=E29,E32,"")</f>
        <v/>
      </c>
      <c r="F34" s="530" t="str">
        <f t="shared" ref="F34:Q34" si="14">IF($B$33+2=F29,F32,"")</f>
        <v/>
      </c>
      <c r="G34" s="530" t="str">
        <f t="shared" si="14"/>
        <v/>
      </c>
      <c r="H34" s="530" t="str">
        <f t="shared" si="14"/>
        <v/>
      </c>
      <c r="I34" s="530" t="str">
        <f t="shared" si="14"/>
        <v/>
      </c>
      <c r="J34" s="530" t="str">
        <f t="shared" si="14"/>
        <v/>
      </c>
      <c r="K34" s="530" t="str">
        <f t="shared" si="14"/>
        <v/>
      </c>
      <c r="L34" s="530" t="str">
        <f t="shared" si="14"/>
        <v/>
      </c>
      <c r="M34" s="530" t="str">
        <f t="shared" si="14"/>
        <v/>
      </c>
      <c r="N34" s="530" t="str">
        <f t="shared" si="14"/>
        <v/>
      </c>
      <c r="O34" s="530" t="str">
        <f t="shared" si="14"/>
        <v/>
      </c>
      <c r="P34" s="530" t="str">
        <f t="shared" si="14"/>
        <v/>
      </c>
      <c r="Q34" s="530" t="str">
        <f t="shared" si="14"/>
        <v/>
      </c>
    </row>
    <row r="35" spans="1:17" s="7" customFormat="1" x14ac:dyDescent="0.2">
      <c r="C35" s="46"/>
      <c r="D35" s="46"/>
    </row>
    <row r="36" spans="1:17" s="7" customFormat="1" x14ac:dyDescent="0.2">
      <c r="A36" s="536" t="s">
        <v>785</v>
      </c>
      <c r="B36" s="53"/>
      <c r="C36" s="537"/>
      <c r="D36" s="537">
        <f>MAX(C34:Q34)</f>
        <v>0</v>
      </c>
    </row>
    <row r="37" spans="1:17" s="7" customFormat="1" x14ac:dyDescent="0.2">
      <c r="A37" s="536" t="s">
        <v>798</v>
      </c>
      <c r="B37" s="53"/>
      <c r="C37" s="537"/>
      <c r="D37" s="538" t="str">
        <f>'2 Cont PP'!D64</f>
        <v/>
      </c>
    </row>
    <row r="38" spans="1:17" s="7" customFormat="1" ht="15.75" x14ac:dyDescent="0.25">
      <c r="A38" s="539" t="s">
        <v>786</v>
      </c>
      <c r="B38" s="539"/>
      <c r="C38" s="540"/>
      <c r="D38" s="542" t="str">
        <f>IFERROR((D36-D37)/D37,"")</f>
        <v/>
      </c>
      <c r="E38" s="526" t="s">
        <v>787</v>
      </c>
      <c r="F38" s="541">
        <v>0</v>
      </c>
    </row>
    <row r="39" spans="1:17" s="7" customFormat="1" x14ac:dyDescent="0.2">
      <c r="C39" s="46"/>
      <c r="D39" s="46"/>
    </row>
    <row r="40" spans="1:17" s="7" customFormat="1" x14ac:dyDescent="0.2">
      <c r="C40" s="46"/>
      <c r="D40" s="46"/>
    </row>
    <row r="41" spans="1:17" s="7" customFormat="1" x14ac:dyDescent="0.2">
      <c r="C41" s="46"/>
      <c r="D41" s="46"/>
    </row>
    <row r="42" spans="1:17" s="7" customFormat="1" x14ac:dyDescent="0.2">
      <c r="C42" s="46"/>
      <c r="D42" s="46"/>
    </row>
    <row r="43" spans="1:17" s="7" customFormat="1" x14ac:dyDescent="0.2">
      <c r="C43" s="46"/>
      <c r="D43" s="46"/>
    </row>
    <row r="44" spans="1:17" s="7" customFormat="1" x14ac:dyDescent="0.2">
      <c r="C44" s="46"/>
      <c r="D44" s="46"/>
    </row>
    <row r="45" spans="1:17" s="7" customFormat="1" x14ac:dyDescent="0.2">
      <c r="C45" s="46"/>
      <c r="D45" s="46"/>
    </row>
    <row r="46" spans="1:17" s="7" customFormat="1" x14ac:dyDescent="0.2">
      <c r="C46" s="46"/>
      <c r="D46" s="46"/>
    </row>
    <row r="47" spans="1:17" s="7" customFormat="1" x14ac:dyDescent="0.2">
      <c r="C47" s="46"/>
      <c r="D47" s="46"/>
    </row>
    <row r="48" spans="1:17" s="7" customFormat="1" x14ac:dyDescent="0.2">
      <c r="C48" s="46"/>
      <c r="D48" s="46"/>
    </row>
    <row r="49" spans="3:4" s="7" customFormat="1" x14ac:dyDescent="0.2">
      <c r="C49" s="46"/>
      <c r="D49" s="46"/>
    </row>
    <row r="50" spans="3:4" s="7" customFormat="1" x14ac:dyDescent="0.2">
      <c r="C50" s="46"/>
      <c r="D50" s="46"/>
    </row>
    <row r="51" spans="3:4" s="7" customFormat="1" x14ac:dyDescent="0.2">
      <c r="C51" s="46"/>
      <c r="D51" s="46"/>
    </row>
    <row r="52" spans="3:4" s="7" customFormat="1" x14ac:dyDescent="0.2">
      <c r="C52" s="46"/>
      <c r="D52" s="46"/>
    </row>
    <row r="53" spans="3:4" s="7" customFormat="1" x14ac:dyDescent="0.2">
      <c r="C53" s="46"/>
      <c r="D53" s="46"/>
    </row>
    <row r="54" spans="3:4" s="7" customFormat="1" x14ac:dyDescent="0.2">
      <c r="C54" s="46"/>
      <c r="D54" s="46"/>
    </row>
    <row r="55" spans="3:4" s="7" customFormat="1" x14ac:dyDescent="0.2">
      <c r="C55" s="46"/>
      <c r="D55" s="46"/>
    </row>
    <row r="56" spans="3:4" s="7" customFormat="1" x14ac:dyDescent="0.2">
      <c r="C56" s="46"/>
      <c r="D56" s="46"/>
    </row>
    <row r="57" spans="3:4" s="7" customFormat="1" x14ac:dyDescent="0.2">
      <c r="C57" s="46"/>
      <c r="D57" s="46"/>
    </row>
    <row r="58" spans="3:4" s="7" customFormat="1" x14ac:dyDescent="0.2">
      <c r="C58" s="46"/>
      <c r="D58" s="46"/>
    </row>
    <row r="59" spans="3:4" s="7" customFormat="1" x14ac:dyDescent="0.2">
      <c r="C59" s="46"/>
      <c r="D59" s="46"/>
    </row>
    <row r="60" spans="3:4" s="7" customFormat="1" x14ac:dyDescent="0.2">
      <c r="C60" s="46"/>
      <c r="D60" s="46"/>
    </row>
    <row r="61" spans="3:4" s="7" customFormat="1" x14ac:dyDescent="0.2">
      <c r="C61" s="46"/>
      <c r="D61" s="46"/>
    </row>
    <row r="62" spans="3:4" s="7" customFormat="1" x14ac:dyDescent="0.2">
      <c r="C62" s="46"/>
      <c r="D62" s="46"/>
    </row>
    <row r="63" spans="3:4" s="7" customFormat="1" x14ac:dyDescent="0.2">
      <c r="C63" s="46"/>
      <c r="D63" s="46"/>
    </row>
    <row r="64" spans="3:4" s="7" customFormat="1" x14ac:dyDescent="0.2">
      <c r="C64" s="46"/>
      <c r="D64" s="46"/>
    </row>
    <row r="65" spans="3:4" s="7" customFormat="1" x14ac:dyDescent="0.2">
      <c r="C65" s="46"/>
      <c r="D65" s="46"/>
    </row>
    <row r="66" spans="3:4" s="7" customFormat="1" x14ac:dyDescent="0.2">
      <c r="C66" s="46"/>
      <c r="D66" s="46"/>
    </row>
    <row r="67" spans="3:4" s="7" customFormat="1" x14ac:dyDescent="0.2">
      <c r="C67" s="46"/>
      <c r="D67" s="46"/>
    </row>
    <row r="68" spans="3:4" s="7" customFormat="1" x14ac:dyDescent="0.2">
      <c r="C68" s="46"/>
      <c r="D68" s="46"/>
    </row>
    <row r="69" spans="3:4" s="7" customFormat="1" x14ac:dyDescent="0.2">
      <c r="C69" s="46"/>
      <c r="D69" s="46"/>
    </row>
    <row r="70" spans="3:4" s="7" customFormat="1" x14ac:dyDescent="0.2">
      <c r="C70" s="46"/>
      <c r="D70" s="46"/>
    </row>
    <row r="71" spans="3:4" s="7" customFormat="1" x14ac:dyDescent="0.2">
      <c r="C71" s="46"/>
      <c r="D71" s="46"/>
    </row>
    <row r="72" spans="3:4" s="7" customFormat="1" x14ac:dyDescent="0.2">
      <c r="C72" s="46"/>
      <c r="D72" s="46"/>
    </row>
    <row r="73" spans="3:4" s="7" customFormat="1" x14ac:dyDescent="0.2">
      <c r="C73" s="46"/>
      <c r="D73" s="46"/>
    </row>
    <row r="74" spans="3:4" s="7" customFormat="1" x14ac:dyDescent="0.2">
      <c r="C74" s="46"/>
      <c r="D74" s="46"/>
    </row>
    <row r="75" spans="3:4" s="7" customFormat="1" x14ac:dyDescent="0.2">
      <c r="C75" s="46"/>
      <c r="D75" s="46"/>
    </row>
    <row r="76" spans="3:4" s="7" customFormat="1" x14ac:dyDescent="0.2">
      <c r="C76" s="46"/>
      <c r="D76" s="46"/>
    </row>
    <row r="77" spans="3:4" s="7" customFormat="1" x14ac:dyDescent="0.2">
      <c r="C77" s="46"/>
      <c r="D77" s="46"/>
    </row>
    <row r="78" spans="3:4" s="7" customFormat="1" x14ac:dyDescent="0.2">
      <c r="C78" s="46"/>
      <c r="D78" s="46"/>
    </row>
    <row r="79" spans="3:4" s="7" customFormat="1" x14ac:dyDescent="0.2">
      <c r="C79" s="46"/>
      <c r="D79" s="46"/>
    </row>
    <row r="80" spans="3:4" s="7" customFormat="1" x14ac:dyDescent="0.2">
      <c r="C80" s="46"/>
      <c r="D80" s="46"/>
    </row>
    <row r="81" spans="3:4" s="7" customFormat="1" x14ac:dyDescent="0.2">
      <c r="C81" s="46"/>
      <c r="D81" s="46"/>
    </row>
    <row r="82" spans="3:4" s="7" customFormat="1" x14ac:dyDescent="0.2">
      <c r="C82" s="46"/>
      <c r="D82" s="46"/>
    </row>
    <row r="83" spans="3:4" s="7" customFormat="1" x14ac:dyDescent="0.2">
      <c r="C83" s="46"/>
      <c r="D83" s="46"/>
    </row>
    <row r="84" spans="3:4" s="7" customFormat="1" x14ac:dyDescent="0.2">
      <c r="C84" s="46"/>
      <c r="D84" s="46"/>
    </row>
    <row r="85" spans="3:4" s="7" customFormat="1" x14ac:dyDescent="0.2">
      <c r="C85" s="46"/>
      <c r="D85" s="46"/>
    </row>
    <row r="86" spans="3:4" s="7" customFormat="1" x14ac:dyDescent="0.2">
      <c r="C86" s="46"/>
      <c r="D86" s="46"/>
    </row>
    <row r="87" spans="3:4" s="7" customFormat="1" x14ac:dyDescent="0.2">
      <c r="C87" s="46"/>
      <c r="D87" s="46"/>
    </row>
    <row r="88" spans="3:4" s="7" customFormat="1" x14ac:dyDescent="0.2">
      <c r="C88" s="46"/>
      <c r="D88" s="46"/>
    </row>
    <row r="89" spans="3:4" s="7" customFormat="1" x14ac:dyDescent="0.2">
      <c r="C89" s="46"/>
      <c r="D89" s="46"/>
    </row>
    <row r="90" spans="3:4" s="7" customFormat="1" x14ac:dyDescent="0.2">
      <c r="C90" s="46"/>
      <c r="D90" s="46"/>
    </row>
    <row r="91" spans="3:4" s="7" customFormat="1" x14ac:dyDescent="0.2">
      <c r="C91" s="46"/>
      <c r="D91" s="46"/>
    </row>
    <row r="92" spans="3:4" s="7" customFormat="1" x14ac:dyDescent="0.2">
      <c r="C92" s="46"/>
      <c r="D92" s="46"/>
    </row>
    <row r="93" spans="3:4" s="7" customFormat="1" x14ac:dyDescent="0.2">
      <c r="C93" s="46"/>
      <c r="D93" s="46"/>
    </row>
    <row r="94" spans="3:4" s="7" customFormat="1" x14ac:dyDescent="0.2">
      <c r="C94" s="46"/>
      <c r="D94" s="46"/>
    </row>
    <row r="95" spans="3:4" s="7" customFormat="1" x14ac:dyDescent="0.2">
      <c r="C95" s="46"/>
      <c r="D95" s="46"/>
    </row>
    <row r="96" spans="3:4" s="7" customFormat="1" x14ac:dyDescent="0.2">
      <c r="C96" s="46"/>
      <c r="D96" s="46"/>
    </row>
    <row r="97" spans="3:4" s="7" customFormat="1" x14ac:dyDescent="0.2">
      <c r="C97" s="46"/>
      <c r="D97" s="46"/>
    </row>
    <row r="98" spans="3:4" s="7" customFormat="1" x14ac:dyDescent="0.2">
      <c r="C98" s="46"/>
      <c r="D98" s="46"/>
    </row>
    <row r="99" spans="3:4" s="7" customFormat="1" x14ac:dyDescent="0.2">
      <c r="C99" s="46"/>
      <c r="D99" s="46"/>
    </row>
    <row r="100" spans="3:4" s="7" customFormat="1" x14ac:dyDescent="0.2">
      <c r="C100" s="46"/>
      <c r="D100" s="46"/>
    </row>
    <row r="101" spans="3:4" s="7" customFormat="1" x14ac:dyDescent="0.2">
      <c r="C101" s="46"/>
      <c r="D101" s="46"/>
    </row>
    <row r="102" spans="3:4" s="7" customFormat="1" x14ac:dyDescent="0.2">
      <c r="C102" s="46"/>
      <c r="D102" s="46"/>
    </row>
    <row r="103" spans="3:4" s="7" customFormat="1" x14ac:dyDescent="0.2">
      <c r="C103" s="46"/>
      <c r="D103" s="46"/>
    </row>
    <row r="104" spans="3:4" s="7" customFormat="1" x14ac:dyDescent="0.2">
      <c r="C104" s="46"/>
      <c r="D104" s="46"/>
    </row>
    <row r="105" spans="3:4" s="7" customFormat="1" x14ac:dyDescent="0.2">
      <c r="C105" s="46"/>
      <c r="D105" s="46"/>
    </row>
    <row r="106" spans="3:4" s="7" customFormat="1" x14ac:dyDescent="0.2">
      <c r="C106" s="46"/>
      <c r="D106" s="46"/>
    </row>
    <row r="107" spans="3:4" s="7" customFormat="1" x14ac:dyDescent="0.2">
      <c r="C107" s="46"/>
      <c r="D107" s="46"/>
    </row>
    <row r="108" spans="3:4" s="7" customFormat="1" x14ac:dyDescent="0.2">
      <c r="C108" s="46"/>
      <c r="D108" s="46"/>
    </row>
    <row r="109" spans="3:4" s="7" customFormat="1" x14ac:dyDescent="0.2">
      <c r="C109" s="46"/>
      <c r="D109" s="46"/>
    </row>
    <row r="110" spans="3:4" s="7" customFormat="1" x14ac:dyDescent="0.2">
      <c r="C110" s="46"/>
      <c r="D110" s="46"/>
    </row>
    <row r="111" spans="3:4" s="7" customFormat="1" x14ac:dyDescent="0.2">
      <c r="C111" s="46"/>
      <c r="D111" s="46"/>
    </row>
    <row r="112" spans="3:4" s="7" customFormat="1" x14ac:dyDescent="0.2">
      <c r="C112" s="46"/>
      <c r="D112" s="46"/>
    </row>
    <row r="113" spans="3:4" s="7" customFormat="1" x14ac:dyDescent="0.2">
      <c r="C113" s="46"/>
      <c r="D113" s="46"/>
    </row>
    <row r="114" spans="3:4" s="7" customFormat="1" x14ac:dyDescent="0.2">
      <c r="C114" s="46"/>
      <c r="D114" s="46"/>
    </row>
    <row r="115" spans="3:4" s="7" customFormat="1" x14ac:dyDescent="0.2">
      <c r="C115" s="46"/>
      <c r="D115" s="46"/>
    </row>
    <row r="116" spans="3:4" s="7" customFormat="1" x14ac:dyDescent="0.2">
      <c r="C116" s="46"/>
      <c r="D116" s="46"/>
    </row>
    <row r="117" spans="3:4" s="7" customFormat="1" x14ac:dyDescent="0.2">
      <c r="C117" s="46"/>
      <c r="D117" s="46"/>
    </row>
    <row r="118" spans="3:4" s="7" customFormat="1" x14ac:dyDescent="0.2">
      <c r="C118" s="46"/>
      <c r="D118" s="46"/>
    </row>
    <row r="119" spans="3:4" s="7" customFormat="1" x14ac:dyDescent="0.2">
      <c r="C119" s="46"/>
      <c r="D119" s="46"/>
    </row>
    <row r="120" spans="3:4" s="7" customFormat="1" x14ac:dyDescent="0.2">
      <c r="C120" s="46"/>
      <c r="D120" s="46"/>
    </row>
    <row r="121" spans="3:4" s="7" customFormat="1" x14ac:dyDescent="0.2">
      <c r="C121" s="46"/>
      <c r="D121" s="46"/>
    </row>
  </sheetData>
  <mergeCells count="2">
    <mergeCell ref="A2:L2"/>
    <mergeCell ref="A25:D25"/>
  </mergeCells>
  <conditionalFormatting sqref="B17">
    <cfRule type="cellIs" dxfId="7" priority="8" operator="greaterThan">
      <formula>0</formula>
    </cfRule>
  </conditionalFormatting>
  <conditionalFormatting sqref="B18">
    <cfRule type="cellIs" dxfId="6" priority="7" operator="greaterThan">
      <formula>$B$4</formula>
    </cfRule>
  </conditionalFormatting>
  <conditionalFormatting sqref="D17">
    <cfRule type="containsText" dxfId="5" priority="6" operator="containsText" text="&gt;0">
      <formula>NOT(ISERROR(SEARCH("&gt;0",D17)))</formula>
    </cfRule>
  </conditionalFormatting>
  <conditionalFormatting sqref="C17">
    <cfRule type="containsText" dxfId="4" priority="5" operator="containsText" text="&gt;0">
      <formula>NOT(ISERROR(SEARCH("&gt;0",C17)))</formula>
    </cfRule>
  </conditionalFormatting>
  <conditionalFormatting sqref="B19">
    <cfRule type="cellIs" dxfId="3" priority="4" operator="greaterThan">
      <formula>$B$4</formula>
    </cfRule>
  </conditionalFormatting>
  <conditionalFormatting sqref="D38">
    <cfRule type="cellIs" dxfId="2" priority="1" operator="equal">
      <formula>$F$38</formula>
    </cfRule>
    <cfRule type="cellIs" dxfId="1" priority="2" operator="greaterThan">
      <formula>$F$38</formula>
    </cfRule>
    <cfRule type="cellIs" dxfId="0" priority="3" operator="lessThan">
      <formula>$F$38</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Header>&amp;C&amp;"Arial,Bold"&amp;16 &amp;K03+00010. RENTABILITATEA INVESTIȚIEI</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48"/>
  <sheetViews>
    <sheetView zoomScale="80" zoomScaleNormal="80" workbookViewId="0">
      <selection activeCell="P11" sqref="P11"/>
    </sheetView>
  </sheetViews>
  <sheetFormatPr defaultRowHeight="12.75" x14ac:dyDescent="0.2"/>
  <cols>
    <col min="1" max="1" width="9.140625" style="690"/>
    <col min="2" max="2" width="37.7109375" style="26" customWidth="1"/>
    <col min="3" max="3" width="4.28515625" style="333" customWidth="1"/>
    <col min="4" max="19" width="3.5703125" style="343" customWidth="1"/>
    <col min="20" max="33" width="5" style="506" customWidth="1"/>
    <col min="34" max="16384" width="9.140625" style="28"/>
  </cols>
  <sheetData>
    <row r="1" spans="1:33" ht="37.5" customHeight="1" x14ac:dyDescent="0.3">
      <c r="A1" s="375" t="s">
        <v>780</v>
      </c>
      <c r="B1" s="180"/>
      <c r="C1" s="672"/>
      <c r="D1" s="673"/>
      <c r="E1" s="673"/>
      <c r="F1" s="673"/>
      <c r="G1" s="673"/>
      <c r="H1" s="673"/>
      <c r="I1" s="673"/>
      <c r="J1" s="673"/>
      <c r="K1" s="673"/>
      <c r="L1" s="673"/>
      <c r="M1" s="673"/>
      <c r="N1" s="673"/>
      <c r="O1" s="673"/>
      <c r="P1" s="673"/>
      <c r="Q1" s="673"/>
      <c r="R1" s="673"/>
      <c r="S1" s="673"/>
      <c r="T1" s="674"/>
      <c r="U1" s="674"/>
      <c r="V1" s="674"/>
      <c r="W1" s="674"/>
      <c r="X1" s="674"/>
      <c r="Y1" s="674"/>
      <c r="Z1" s="674"/>
      <c r="AA1" s="674"/>
      <c r="AB1" s="674"/>
      <c r="AC1" s="674"/>
      <c r="AD1" s="674"/>
      <c r="AE1" s="674"/>
      <c r="AF1" s="674"/>
      <c r="AG1" s="674"/>
    </row>
    <row r="2" spans="1:33" ht="44.25" customHeight="1" x14ac:dyDescent="0.2">
      <c r="A2" s="807" t="s">
        <v>581</v>
      </c>
      <c r="B2" s="807"/>
      <c r="C2" s="807"/>
      <c r="D2" s="807"/>
      <c r="E2" s="807"/>
      <c r="F2" s="807"/>
      <c r="G2" s="807"/>
      <c r="H2" s="807"/>
      <c r="I2" s="231"/>
      <c r="J2" s="231"/>
      <c r="K2" s="231"/>
      <c r="L2" s="231"/>
      <c r="M2" s="231"/>
      <c r="N2" s="231"/>
      <c r="O2" s="231"/>
      <c r="P2" s="231"/>
      <c r="Q2" s="231"/>
      <c r="R2" s="231"/>
      <c r="S2" s="231"/>
      <c r="T2" s="206"/>
      <c r="U2" s="206" t="s">
        <v>357</v>
      </c>
      <c r="V2" s="206"/>
    </row>
    <row r="3" spans="1:33" x14ac:dyDescent="0.2">
      <c r="A3" s="675"/>
      <c r="B3" s="676"/>
      <c r="C3" s="677"/>
      <c r="D3" s="678"/>
      <c r="E3" s="678"/>
      <c r="F3" s="678"/>
      <c r="G3" s="678"/>
      <c r="H3" s="678"/>
      <c r="I3" s="231"/>
      <c r="J3" s="231"/>
      <c r="K3" s="231"/>
      <c r="L3" s="231"/>
      <c r="M3" s="231"/>
      <c r="N3" s="231"/>
      <c r="O3" s="231"/>
      <c r="P3" s="231"/>
      <c r="Q3" s="231"/>
      <c r="R3" s="231"/>
      <c r="S3" s="231"/>
      <c r="T3" s="206"/>
      <c r="U3" s="206"/>
      <c r="V3" s="206"/>
      <c r="W3" s="206"/>
      <c r="X3" s="206"/>
      <c r="Y3" s="206"/>
      <c r="Z3" s="206"/>
      <c r="AA3" s="206"/>
      <c r="AB3" s="206"/>
      <c r="AC3" s="206"/>
      <c r="AD3" s="206"/>
      <c r="AE3" s="206"/>
      <c r="AF3" s="206"/>
      <c r="AG3" s="206"/>
    </row>
    <row r="4" spans="1:33" ht="63.75" x14ac:dyDescent="0.2">
      <c r="A4" s="813" t="s">
        <v>344</v>
      </c>
      <c r="B4" s="810" t="s">
        <v>443</v>
      </c>
      <c r="C4" s="516" t="s">
        <v>468</v>
      </c>
      <c r="D4" s="806" t="s">
        <v>378</v>
      </c>
      <c r="E4" s="809"/>
      <c r="F4" s="809"/>
      <c r="G4" s="809"/>
      <c r="H4" s="809"/>
      <c r="I4" s="809"/>
      <c r="J4" s="809"/>
      <c r="K4" s="809"/>
      <c r="L4" s="809"/>
      <c r="M4" s="809"/>
      <c r="N4" s="809"/>
      <c r="O4" s="809"/>
      <c r="P4" s="809"/>
      <c r="Q4" s="809"/>
      <c r="R4" s="809"/>
      <c r="S4" s="809"/>
      <c r="T4" s="809"/>
      <c r="U4" s="809"/>
      <c r="V4" s="809"/>
      <c r="W4" s="809"/>
      <c r="X4" s="806" t="s">
        <v>519</v>
      </c>
      <c r="Y4" s="806"/>
      <c r="Z4" s="806"/>
      <c r="AA4" s="806"/>
      <c r="AB4" s="806"/>
      <c r="AC4" s="806"/>
      <c r="AD4" s="806"/>
      <c r="AE4" s="806"/>
      <c r="AF4" s="806"/>
      <c r="AG4" s="806"/>
    </row>
    <row r="5" spans="1:33" s="547" customFormat="1" ht="12.75" customHeight="1" x14ac:dyDescent="0.2">
      <c r="A5" s="814"/>
      <c r="B5" s="811"/>
      <c r="C5" s="818" t="s">
        <v>461</v>
      </c>
      <c r="D5" s="817" t="s">
        <v>360</v>
      </c>
      <c r="E5" s="817"/>
      <c r="F5" s="817"/>
      <c r="G5" s="817"/>
      <c r="H5" s="817" t="s">
        <v>361</v>
      </c>
      <c r="I5" s="817"/>
      <c r="J5" s="817"/>
      <c r="K5" s="817"/>
      <c r="L5" s="819" t="s">
        <v>362</v>
      </c>
      <c r="M5" s="820"/>
      <c r="N5" s="820"/>
      <c r="O5" s="821"/>
      <c r="P5" s="819" t="s">
        <v>363</v>
      </c>
      <c r="Q5" s="820"/>
      <c r="R5" s="820"/>
      <c r="S5" s="821"/>
      <c r="T5" s="804" t="s">
        <v>469</v>
      </c>
      <c r="U5" s="804" t="s">
        <v>470</v>
      </c>
      <c r="V5" s="804" t="s">
        <v>471</v>
      </c>
      <c r="W5" s="804" t="s">
        <v>472</v>
      </c>
      <c r="X5" s="804">
        <v>5</v>
      </c>
      <c r="Y5" s="804">
        <v>6</v>
      </c>
      <c r="Z5" s="804">
        <v>7</v>
      </c>
      <c r="AA5" s="804">
        <v>8</v>
      </c>
      <c r="AB5" s="804">
        <v>9</v>
      </c>
      <c r="AC5" s="804">
        <v>10</v>
      </c>
      <c r="AD5" s="804">
        <v>11</v>
      </c>
      <c r="AE5" s="804">
        <v>12</v>
      </c>
      <c r="AF5" s="804">
        <v>13</v>
      </c>
      <c r="AG5" s="804">
        <v>14</v>
      </c>
    </row>
    <row r="6" spans="1:33" s="547" customFormat="1" ht="22.5" x14ac:dyDescent="0.2">
      <c r="A6" s="815"/>
      <c r="B6" s="812"/>
      <c r="C6" s="818"/>
      <c r="D6" s="217" t="s">
        <v>464</v>
      </c>
      <c r="E6" s="217" t="s">
        <v>465</v>
      </c>
      <c r="F6" s="217" t="s">
        <v>466</v>
      </c>
      <c r="G6" s="217" t="s">
        <v>467</v>
      </c>
      <c r="H6" s="217" t="s">
        <v>464</v>
      </c>
      <c r="I6" s="217" t="s">
        <v>465</v>
      </c>
      <c r="J6" s="217" t="s">
        <v>466</v>
      </c>
      <c r="K6" s="217" t="s">
        <v>467</v>
      </c>
      <c r="L6" s="217" t="s">
        <v>464</v>
      </c>
      <c r="M6" s="217" t="s">
        <v>465</v>
      </c>
      <c r="N6" s="217" t="s">
        <v>466</v>
      </c>
      <c r="O6" s="217" t="s">
        <v>467</v>
      </c>
      <c r="P6" s="217" t="s">
        <v>464</v>
      </c>
      <c r="Q6" s="217" t="s">
        <v>465</v>
      </c>
      <c r="R6" s="217" t="s">
        <v>466</v>
      </c>
      <c r="S6" s="217" t="s">
        <v>467</v>
      </c>
      <c r="T6" s="805"/>
      <c r="U6" s="805"/>
      <c r="V6" s="805"/>
      <c r="W6" s="805"/>
      <c r="X6" s="805"/>
      <c r="Y6" s="805"/>
      <c r="Z6" s="805"/>
      <c r="AA6" s="805"/>
      <c r="AB6" s="805"/>
      <c r="AC6" s="805"/>
      <c r="AD6" s="805"/>
      <c r="AE6" s="805"/>
      <c r="AF6" s="805"/>
      <c r="AG6" s="805"/>
    </row>
    <row r="7" spans="1:33" s="147" customFormat="1" ht="14.25" x14ac:dyDescent="0.2">
      <c r="A7" s="679"/>
      <c r="B7" s="822" t="s">
        <v>442</v>
      </c>
      <c r="C7" s="823"/>
      <c r="D7" s="823"/>
      <c r="E7" s="823"/>
      <c r="F7" s="823"/>
      <c r="G7" s="823"/>
      <c r="H7" s="823"/>
      <c r="I7" s="823"/>
      <c r="J7" s="823"/>
      <c r="K7" s="823"/>
      <c r="L7" s="823"/>
      <c r="M7" s="823"/>
      <c r="N7" s="823"/>
      <c r="O7" s="823"/>
      <c r="P7" s="823"/>
      <c r="Q7" s="823"/>
      <c r="R7" s="823"/>
      <c r="S7" s="823"/>
      <c r="T7" s="823"/>
      <c r="U7" s="823"/>
      <c r="V7" s="823"/>
      <c r="W7" s="824"/>
      <c r="X7" s="680"/>
      <c r="Y7" s="680"/>
      <c r="Z7" s="680"/>
      <c r="AA7" s="680"/>
      <c r="AB7" s="680"/>
      <c r="AC7" s="680"/>
      <c r="AD7" s="680"/>
      <c r="AE7" s="680"/>
      <c r="AF7" s="680"/>
      <c r="AG7" s="680"/>
    </row>
    <row r="8" spans="1:33" s="147" customFormat="1" ht="14.25" customHeight="1" x14ac:dyDescent="0.2">
      <c r="A8" s="522">
        <v>1</v>
      </c>
      <c r="B8" s="181" t="s">
        <v>367</v>
      </c>
      <c r="C8" s="209"/>
      <c r="D8" s="232"/>
      <c r="E8" s="232"/>
      <c r="F8" s="232"/>
      <c r="G8" s="232"/>
      <c r="H8" s="232"/>
      <c r="I8" s="232"/>
      <c r="J8" s="232"/>
      <c r="K8" s="232"/>
      <c r="L8" s="232"/>
      <c r="M8" s="232"/>
      <c r="N8" s="232"/>
      <c r="O8" s="232"/>
      <c r="P8" s="232"/>
      <c r="Q8" s="232"/>
      <c r="R8" s="232"/>
      <c r="S8" s="232"/>
      <c r="T8" s="516">
        <f>SUM(D8:G8)</f>
        <v>0</v>
      </c>
      <c r="U8" s="516">
        <f>SUM(H8:K8)</f>
        <v>0</v>
      </c>
      <c r="V8" s="516">
        <f>SUM(L8:O8)</f>
        <v>0</v>
      </c>
      <c r="W8" s="516">
        <f>SUM(P8:S8)</f>
        <v>0</v>
      </c>
      <c r="X8" s="691"/>
      <c r="Y8" s="691"/>
      <c r="Z8" s="691"/>
      <c r="AA8" s="691"/>
      <c r="AB8" s="691"/>
      <c r="AC8" s="691"/>
      <c r="AD8" s="691"/>
      <c r="AE8" s="691"/>
      <c r="AF8" s="691"/>
      <c r="AG8" s="691"/>
    </row>
    <row r="9" spans="1:33" s="147" customFormat="1" ht="14.25" customHeight="1" x14ac:dyDescent="0.2">
      <c r="A9" s="522">
        <v>2</v>
      </c>
      <c r="B9" s="181" t="s">
        <v>368</v>
      </c>
      <c r="C9" s="209"/>
      <c r="D9" s="232"/>
      <c r="E9" s="232"/>
      <c r="F9" s="232"/>
      <c r="G9" s="232"/>
      <c r="H9" s="232"/>
      <c r="I9" s="232"/>
      <c r="J9" s="232"/>
      <c r="K9" s="232"/>
      <c r="L9" s="232"/>
      <c r="M9" s="232"/>
      <c r="N9" s="232"/>
      <c r="O9" s="232"/>
      <c r="P9" s="232"/>
      <c r="Q9" s="232"/>
      <c r="R9" s="232"/>
      <c r="S9" s="232"/>
      <c r="T9" s="516">
        <f t="shared" ref="T9:T43" si="0">SUM(D9:G9)</f>
        <v>0</v>
      </c>
      <c r="U9" s="516">
        <f t="shared" ref="U9:U43" si="1">SUM(H9:K9)</f>
        <v>0</v>
      </c>
      <c r="V9" s="516">
        <f t="shared" ref="V9:V43" si="2">SUM(L9:O9)</f>
        <v>0</v>
      </c>
      <c r="W9" s="516">
        <f t="shared" ref="W9:W43" si="3">SUM(P9:S9)</f>
        <v>0</v>
      </c>
      <c r="X9" s="691"/>
      <c r="Y9" s="691"/>
      <c r="Z9" s="691"/>
      <c r="AA9" s="691"/>
      <c r="AB9" s="691"/>
      <c r="AC9" s="691"/>
      <c r="AD9" s="691"/>
      <c r="AE9" s="691"/>
      <c r="AF9" s="691"/>
      <c r="AG9" s="691"/>
    </row>
    <row r="10" spans="1:33" s="147" customFormat="1" ht="14.25" customHeight="1" x14ac:dyDescent="0.2">
      <c r="A10" s="522">
        <v>3</v>
      </c>
      <c r="B10" s="181" t="s">
        <v>369</v>
      </c>
      <c r="C10" s="209"/>
      <c r="D10" s="232"/>
      <c r="E10" s="232"/>
      <c r="F10" s="232"/>
      <c r="G10" s="232"/>
      <c r="H10" s="232"/>
      <c r="I10" s="232"/>
      <c r="J10" s="232"/>
      <c r="K10" s="232"/>
      <c r="L10" s="232"/>
      <c r="M10" s="232"/>
      <c r="N10" s="232"/>
      <c r="O10" s="232"/>
      <c r="P10" s="232"/>
      <c r="Q10" s="232"/>
      <c r="R10" s="232"/>
      <c r="S10" s="232"/>
      <c r="T10" s="516">
        <f t="shared" si="0"/>
        <v>0</v>
      </c>
      <c r="U10" s="516">
        <f t="shared" si="1"/>
        <v>0</v>
      </c>
      <c r="V10" s="516">
        <f t="shared" si="2"/>
        <v>0</v>
      </c>
      <c r="W10" s="516">
        <f t="shared" si="3"/>
        <v>0</v>
      </c>
      <c r="X10" s="691"/>
      <c r="Y10" s="691"/>
      <c r="Z10" s="691"/>
      <c r="AA10" s="691"/>
      <c r="AB10" s="691"/>
      <c r="AC10" s="691"/>
      <c r="AD10" s="691"/>
      <c r="AE10" s="691"/>
      <c r="AF10" s="691"/>
      <c r="AG10" s="691"/>
    </row>
    <row r="11" spans="1:33" s="147" customFormat="1" ht="29.25" customHeight="1" x14ac:dyDescent="0.2">
      <c r="A11" s="522">
        <v>4</v>
      </c>
      <c r="B11" s="181" t="s">
        <v>370</v>
      </c>
      <c r="C11" s="209"/>
      <c r="D11" s="232"/>
      <c r="E11" s="232"/>
      <c r="F11" s="232"/>
      <c r="G11" s="232"/>
      <c r="H11" s="232"/>
      <c r="I11" s="232"/>
      <c r="J11" s="232"/>
      <c r="K11" s="232"/>
      <c r="L11" s="232"/>
      <c r="M11" s="232"/>
      <c r="N11" s="232"/>
      <c r="O11" s="232"/>
      <c r="P11" s="232"/>
      <c r="Q11" s="232"/>
      <c r="R11" s="232"/>
      <c r="S11" s="232"/>
      <c r="T11" s="516">
        <f t="shared" si="0"/>
        <v>0</v>
      </c>
      <c r="U11" s="516">
        <f t="shared" si="1"/>
        <v>0</v>
      </c>
      <c r="V11" s="516">
        <f t="shared" si="2"/>
        <v>0</v>
      </c>
      <c r="W11" s="516">
        <f t="shared" si="3"/>
        <v>0</v>
      </c>
      <c r="X11" s="691"/>
      <c r="Y11" s="691"/>
      <c r="Z11" s="691"/>
      <c r="AA11" s="691"/>
      <c r="AB11" s="691"/>
      <c r="AC11" s="691"/>
      <c r="AD11" s="691"/>
      <c r="AE11" s="691"/>
      <c r="AF11" s="691"/>
      <c r="AG11" s="691"/>
    </row>
    <row r="12" spans="1:33" s="147" customFormat="1" ht="18" customHeight="1" x14ac:dyDescent="0.2">
      <c r="A12" s="522">
        <v>5</v>
      </c>
      <c r="B12" s="181" t="s">
        <v>371</v>
      </c>
      <c r="C12" s="209"/>
      <c r="D12" s="232"/>
      <c r="E12" s="232"/>
      <c r="F12" s="232"/>
      <c r="G12" s="232"/>
      <c r="H12" s="232"/>
      <c r="I12" s="232"/>
      <c r="J12" s="232"/>
      <c r="K12" s="232"/>
      <c r="L12" s="232"/>
      <c r="M12" s="232"/>
      <c r="N12" s="232"/>
      <c r="O12" s="232"/>
      <c r="P12" s="232"/>
      <c r="Q12" s="232"/>
      <c r="R12" s="232"/>
      <c r="S12" s="232"/>
      <c r="T12" s="516">
        <f t="shared" si="0"/>
        <v>0</v>
      </c>
      <c r="U12" s="516">
        <f t="shared" si="1"/>
        <v>0</v>
      </c>
      <c r="V12" s="516">
        <f t="shared" si="2"/>
        <v>0</v>
      </c>
      <c r="W12" s="516">
        <f t="shared" si="3"/>
        <v>0</v>
      </c>
      <c r="X12" s="691"/>
      <c r="Y12" s="691"/>
      <c r="Z12" s="691"/>
      <c r="AA12" s="691"/>
      <c r="AB12" s="691"/>
      <c r="AC12" s="691"/>
      <c r="AD12" s="691"/>
      <c r="AE12" s="691"/>
      <c r="AF12" s="691"/>
      <c r="AG12" s="691"/>
    </row>
    <row r="13" spans="1:33" s="147" customFormat="1" ht="14.25" customHeight="1" x14ac:dyDescent="0.2">
      <c r="A13" s="522">
        <v>6</v>
      </c>
      <c r="B13" s="181" t="s">
        <v>372</v>
      </c>
      <c r="C13" s="209"/>
      <c r="D13" s="232"/>
      <c r="E13" s="232"/>
      <c r="F13" s="232"/>
      <c r="G13" s="232"/>
      <c r="H13" s="232"/>
      <c r="I13" s="232"/>
      <c r="J13" s="232"/>
      <c r="K13" s="232"/>
      <c r="L13" s="232"/>
      <c r="M13" s="232"/>
      <c r="N13" s="232"/>
      <c r="O13" s="232"/>
      <c r="P13" s="232"/>
      <c r="Q13" s="232"/>
      <c r="R13" s="232"/>
      <c r="S13" s="232"/>
      <c r="T13" s="516">
        <f t="shared" si="0"/>
        <v>0</v>
      </c>
      <c r="U13" s="516">
        <f t="shared" si="1"/>
        <v>0</v>
      </c>
      <c r="V13" s="516">
        <f t="shared" si="2"/>
        <v>0</v>
      </c>
      <c r="W13" s="516">
        <f t="shared" si="3"/>
        <v>0</v>
      </c>
      <c r="X13" s="691"/>
      <c r="Y13" s="691"/>
      <c r="Z13" s="691"/>
      <c r="AA13" s="691"/>
      <c r="AB13" s="691"/>
      <c r="AC13" s="691"/>
      <c r="AD13" s="691"/>
      <c r="AE13" s="691"/>
      <c r="AF13" s="691"/>
      <c r="AG13" s="691"/>
    </row>
    <row r="14" spans="1:33" s="147" customFormat="1" ht="14.25" customHeight="1" x14ac:dyDescent="0.2">
      <c r="A14" s="522">
        <v>7</v>
      </c>
      <c r="B14" s="181" t="s">
        <v>373</v>
      </c>
      <c r="C14" s="209"/>
      <c r="D14" s="232"/>
      <c r="E14" s="232"/>
      <c r="F14" s="232"/>
      <c r="G14" s="232"/>
      <c r="H14" s="232"/>
      <c r="I14" s="232"/>
      <c r="J14" s="232"/>
      <c r="K14" s="232"/>
      <c r="L14" s="232"/>
      <c r="M14" s="232"/>
      <c r="N14" s="232"/>
      <c r="O14" s="232"/>
      <c r="P14" s="232"/>
      <c r="Q14" s="232"/>
      <c r="R14" s="232"/>
      <c r="S14" s="232"/>
      <c r="T14" s="516">
        <f t="shared" si="0"/>
        <v>0</v>
      </c>
      <c r="U14" s="516">
        <f t="shared" si="1"/>
        <v>0</v>
      </c>
      <c r="V14" s="516">
        <f t="shared" si="2"/>
        <v>0</v>
      </c>
      <c r="W14" s="516">
        <f t="shared" si="3"/>
        <v>0</v>
      </c>
      <c r="X14" s="691"/>
      <c r="Y14" s="691"/>
      <c r="Z14" s="691"/>
      <c r="AA14" s="691"/>
      <c r="AB14" s="691"/>
      <c r="AC14" s="691"/>
      <c r="AD14" s="691"/>
      <c r="AE14" s="691"/>
      <c r="AF14" s="691"/>
      <c r="AG14" s="691"/>
    </row>
    <row r="15" spans="1:33" s="147" customFormat="1" ht="28.5" customHeight="1" x14ac:dyDescent="0.2">
      <c r="A15" s="522">
        <v>8</v>
      </c>
      <c r="B15" s="181" t="s">
        <v>374</v>
      </c>
      <c r="C15" s="209"/>
      <c r="D15" s="232"/>
      <c r="E15" s="232"/>
      <c r="F15" s="232"/>
      <c r="G15" s="232"/>
      <c r="H15" s="232"/>
      <c r="I15" s="232"/>
      <c r="J15" s="232"/>
      <c r="K15" s="232"/>
      <c r="L15" s="232"/>
      <c r="M15" s="232"/>
      <c r="N15" s="232"/>
      <c r="O15" s="232"/>
      <c r="P15" s="232"/>
      <c r="Q15" s="232"/>
      <c r="R15" s="232"/>
      <c r="S15" s="232"/>
      <c r="T15" s="516">
        <f t="shared" si="0"/>
        <v>0</v>
      </c>
      <c r="U15" s="516">
        <f t="shared" si="1"/>
        <v>0</v>
      </c>
      <c r="V15" s="516">
        <f t="shared" si="2"/>
        <v>0</v>
      </c>
      <c r="W15" s="516">
        <f t="shared" si="3"/>
        <v>0</v>
      </c>
      <c r="X15" s="691"/>
      <c r="Y15" s="691"/>
      <c r="Z15" s="691"/>
      <c r="AA15" s="691"/>
      <c r="AB15" s="691"/>
      <c r="AC15" s="691"/>
      <c r="AD15" s="691"/>
      <c r="AE15" s="691"/>
      <c r="AF15" s="691"/>
      <c r="AG15" s="691"/>
    </row>
    <row r="16" spans="1:33" s="147" customFormat="1" ht="13.5" customHeight="1" x14ac:dyDescent="0.2">
      <c r="A16" s="522">
        <v>9</v>
      </c>
      <c r="B16" s="181" t="s">
        <v>89</v>
      </c>
      <c r="C16" s="209"/>
      <c r="D16" s="232"/>
      <c r="E16" s="232"/>
      <c r="F16" s="232"/>
      <c r="G16" s="232"/>
      <c r="H16" s="232"/>
      <c r="I16" s="232"/>
      <c r="J16" s="232"/>
      <c r="K16" s="232"/>
      <c r="L16" s="232"/>
      <c r="M16" s="232"/>
      <c r="N16" s="232"/>
      <c r="O16" s="232"/>
      <c r="P16" s="232"/>
      <c r="Q16" s="232"/>
      <c r="R16" s="232"/>
      <c r="S16" s="232"/>
      <c r="T16" s="516">
        <f t="shared" si="0"/>
        <v>0</v>
      </c>
      <c r="U16" s="516">
        <f t="shared" si="1"/>
        <v>0</v>
      </c>
      <c r="V16" s="516">
        <f t="shared" si="2"/>
        <v>0</v>
      </c>
      <c r="W16" s="516">
        <f t="shared" si="3"/>
        <v>0</v>
      </c>
      <c r="X16" s="691"/>
      <c r="Y16" s="691"/>
      <c r="Z16" s="691"/>
      <c r="AA16" s="691"/>
      <c r="AB16" s="691"/>
      <c r="AC16" s="691"/>
      <c r="AD16" s="691"/>
      <c r="AE16" s="691"/>
      <c r="AF16" s="691"/>
      <c r="AG16" s="691"/>
    </row>
    <row r="17" spans="1:33" s="681" customFormat="1" ht="18" customHeight="1" x14ac:dyDescent="0.2">
      <c r="A17" s="816" t="s">
        <v>441</v>
      </c>
      <c r="B17" s="816"/>
      <c r="C17" s="207">
        <f t="shared" ref="C17:AG17" si="4">SUM(C8:C16)</f>
        <v>0</v>
      </c>
      <c r="D17" s="233">
        <f t="shared" si="4"/>
        <v>0</v>
      </c>
      <c r="E17" s="233">
        <f t="shared" si="4"/>
        <v>0</v>
      </c>
      <c r="F17" s="233">
        <f t="shared" si="4"/>
        <v>0</v>
      </c>
      <c r="G17" s="233">
        <f t="shared" si="4"/>
        <v>0</v>
      </c>
      <c r="H17" s="233">
        <f t="shared" si="4"/>
        <v>0</v>
      </c>
      <c r="I17" s="233">
        <f t="shared" si="4"/>
        <v>0</v>
      </c>
      <c r="J17" s="233">
        <f t="shared" si="4"/>
        <v>0</v>
      </c>
      <c r="K17" s="233">
        <f t="shared" si="4"/>
        <v>0</v>
      </c>
      <c r="L17" s="233">
        <f t="shared" si="4"/>
        <v>0</v>
      </c>
      <c r="M17" s="233">
        <f t="shared" si="4"/>
        <v>0</v>
      </c>
      <c r="N17" s="233">
        <f t="shared" si="4"/>
        <v>0</v>
      </c>
      <c r="O17" s="233">
        <f t="shared" si="4"/>
        <v>0</v>
      </c>
      <c r="P17" s="233">
        <f t="shared" si="4"/>
        <v>0</v>
      </c>
      <c r="Q17" s="233">
        <f t="shared" si="4"/>
        <v>0</v>
      </c>
      <c r="R17" s="233">
        <f t="shared" si="4"/>
        <v>0</v>
      </c>
      <c r="S17" s="233">
        <f t="shared" si="4"/>
        <v>0</v>
      </c>
      <c r="T17" s="207">
        <f t="shared" si="4"/>
        <v>0</v>
      </c>
      <c r="U17" s="207">
        <f t="shared" si="4"/>
        <v>0</v>
      </c>
      <c r="V17" s="207">
        <f t="shared" si="4"/>
        <v>0</v>
      </c>
      <c r="W17" s="207">
        <f t="shared" si="4"/>
        <v>0</v>
      </c>
      <c r="X17" s="207">
        <f t="shared" si="4"/>
        <v>0</v>
      </c>
      <c r="Y17" s="207">
        <f t="shared" si="4"/>
        <v>0</v>
      </c>
      <c r="Z17" s="207">
        <f t="shared" si="4"/>
        <v>0</v>
      </c>
      <c r="AA17" s="207">
        <f t="shared" si="4"/>
        <v>0</v>
      </c>
      <c r="AB17" s="207">
        <f t="shared" si="4"/>
        <v>0</v>
      </c>
      <c r="AC17" s="207">
        <f t="shared" si="4"/>
        <v>0</v>
      </c>
      <c r="AD17" s="207">
        <f t="shared" si="4"/>
        <v>0</v>
      </c>
      <c r="AE17" s="207">
        <f t="shared" si="4"/>
        <v>0</v>
      </c>
      <c r="AF17" s="207">
        <f t="shared" si="4"/>
        <v>0</v>
      </c>
      <c r="AG17" s="207">
        <f t="shared" si="4"/>
        <v>0</v>
      </c>
    </row>
    <row r="18" spans="1:33" s="147" customFormat="1" ht="14.25" customHeight="1" x14ac:dyDescent="0.2">
      <c r="A18" s="522">
        <v>10</v>
      </c>
      <c r="B18" s="181" t="s">
        <v>553</v>
      </c>
      <c r="C18" s="209"/>
      <c r="D18" s="232"/>
      <c r="E18" s="232"/>
      <c r="F18" s="232"/>
      <c r="G18" s="232"/>
      <c r="H18" s="232"/>
      <c r="I18" s="232"/>
      <c r="J18" s="232"/>
      <c r="K18" s="232"/>
      <c r="L18" s="232"/>
      <c r="M18" s="232"/>
      <c r="N18" s="232"/>
      <c r="O18" s="232"/>
      <c r="P18" s="232"/>
      <c r="Q18" s="232"/>
      <c r="R18" s="232"/>
      <c r="S18" s="232"/>
      <c r="T18" s="516">
        <f>SUM(D18:G18)</f>
        <v>0</v>
      </c>
      <c r="U18" s="516">
        <f t="shared" si="1"/>
        <v>0</v>
      </c>
      <c r="V18" s="516">
        <f t="shared" si="2"/>
        <v>0</v>
      </c>
      <c r="W18" s="516">
        <f t="shared" si="3"/>
        <v>0</v>
      </c>
      <c r="X18" s="691"/>
      <c r="Y18" s="691"/>
      <c r="Z18" s="691"/>
      <c r="AA18" s="691"/>
      <c r="AB18" s="691"/>
      <c r="AC18" s="691"/>
      <c r="AD18" s="691"/>
      <c r="AE18" s="691"/>
      <c r="AF18" s="691"/>
      <c r="AG18" s="691"/>
    </row>
    <row r="19" spans="1:33" s="147" customFormat="1" ht="30" customHeight="1" x14ac:dyDescent="0.2">
      <c r="A19" s="522">
        <v>11</v>
      </c>
      <c r="B19" s="181" t="s">
        <v>554</v>
      </c>
      <c r="C19" s="209"/>
      <c r="D19" s="232"/>
      <c r="E19" s="232"/>
      <c r="F19" s="232"/>
      <c r="G19" s="232"/>
      <c r="H19" s="232"/>
      <c r="I19" s="232"/>
      <c r="J19" s="232"/>
      <c r="K19" s="232"/>
      <c r="L19" s="232"/>
      <c r="M19" s="232"/>
      <c r="N19" s="232"/>
      <c r="O19" s="232"/>
      <c r="P19" s="232"/>
      <c r="Q19" s="232"/>
      <c r="R19" s="232"/>
      <c r="S19" s="232"/>
      <c r="T19" s="516">
        <f t="shared" si="0"/>
        <v>0</v>
      </c>
      <c r="U19" s="516">
        <f t="shared" si="1"/>
        <v>0</v>
      </c>
      <c r="V19" s="516">
        <f t="shared" si="2"/>
        <v>0</v>
      </c>
      <c r="W19" s="516">
        <f t="shared" si="3"/>
        <v>0</v>
      </c>
      <c r="X19" s="691"/>
      <c r="Y19" s="691"/>
      <c r="Z19" s="691"/>
      <c r="AA19" s="691"/>
      <c r="AB19" s="691"/>
      <c r="AC19" s="691"/>
      <c r="AD19" s="691"/>
      <c r="AE19" s="691"/>
      <c r="AF19" s="691"/>
      <c r="AG19" s="691"/>
    </row>
    <row r="20" spans="1:33" s="147" customFormat="1" ht="14.25" customHeight="1" x14ac:dyDescent="0.2">
      <c r="A20" s="522">
        <v>12</v>
      </c>
      <c r="B20" s="181" t="s">
        <v>440</v>
      </c>
      <c r="C20" s="209"/>
      <c r="D20" s="232"/>
      <c r="E20" s="232"/>
      <c r="F20" s="232"/>
      <c r="G20" s="232"/>
      <c r="H20" s="232"/>
      <c r="I20" s="232"/>
      <c r="J20" s="232"/>
      <c r="K20" s="232"/>
      <c r="L20" s="232"/>
      <c r="M20" s="232"/>
      <c r="N20" s="232"/>
      <c r="O20" s="232"/>
      <c r="P20" s="232"/>
      <c r="Q20" s="232"/>
      <c r="R20" s="232"/>
      <c r="S20" s="232"/>
      <c r="T20" s="516">
        <f t="shared" si="0"/>
        <v>0</v>
      </c>
      <c r="U20" s="516">
        <f t="shared" si="1"/>
        <v>0</v>
      </c>
      <c r="V20" s="516">
        <f t="shared" si="2"/>
        <v>0</v>
      </c>
      <c r="W20" s="516">
        <f t="shared" si="3"/>
        <v>0</v>
      </c>
      <c r="X20" s="691"/>
      <c r="Y20" s="691"/>
      <c r="Z20" s="691"/>
      <c r="AA20" s="691"/>
      <c r="AB20" s="691"/>
      <c r="AC20" s="691"/>
      <c r="AD20" s="691"/>
      <c r="AE20" s="691"/>
      <c r="AF20" s="691"/>
      <c r="AG20" s="691"/>
    </row>
    <row r="21" spans="1:33" s="147" customFormat="1" ht="59.25" customHeight="1" x14ac:dyDescent="0.2">
      <c r="A21" s="522">
        <v>13</v>
      </c>
      <c r="B21" s="181" t="s">
        <v>552</v>
      </c>
      <c r="C21" s="209"/>
      <c r="D21" s="232"/>
      <c r="E21" s="232"/>
      <c r="F21" s="232"/>
      <c r="G21" s="232"/>
      <c r="H21" s="232"/>
      <c r="I21" s="232"/>
      <c r="J21" s="232"/>
      <c r="K21" s="232"/>
      <c r="L21" s="232"/>
      <c r="M21" s="232"/>
      <c r="N21" s="232"/>
      <c r="O21" s="232"/>
      <c r="P21" s="232"/>
      <c r="Q21" s="232"/>
      <c r="R21" s="232"/>
      <c r="S21" s="232"/>
      <c r="T21" s="516">
        <f t="shared" si="0"/>
        <v>0</v>
      </c>
      <c r="U21" s="516">
        <f t="shared" si="1"/>
        <v>0</v>
      </c>
      <c r="V21" s="516">
        <f t="shared" si="2"/>
        <v>0</v>
      </c>
      <c r="W21" s="516">
        <f t="shared" si="3"/>
        <v>0</v>
      </c>
      <c r="X21" s="691"/>
      <c r="Y21" s="691"/>
      <c r="Z21" s="691"/>
      <c r="AA21" s="691"/>
      <c r="AB21" s="691"/>
      <c r="AC21" s="691"/>
      <c r="AD21" s="691"/>
      <c r="AE21" s="691"/>
      <c r="AF21" s="691"/>
      <c r="AG21" s="691"/>
    </row>
    <row r="22" spans="1:33" s="147" customFormat="1" ht="15" customHeight="1" x14ac:dyDescent="0.2">
      <c r="A22" s="816" t="s">
        <v>438</v>
      </c>
      <c r="B22" s="816"/>
      <c r="C22" s="207">
        <f t="shared" ref="C22:AG22" si="5">SUM(C18:C21)</f>
        <v>0</v>
      </c>
      <c r="D22" s="233">
        <f t="shared" si="5"/>
        <v>0</v>
      </c>
      <c r="E22" s="233">
        <f t="shared" si="5"/>
        <v>0</v>
      </c>
      <c r="F22" s="233">
        <f t="shared" si="5"/>
        <v>0</v>
      </c>
      <c r="G22" s="233">
        <f t="shared" si="5"/>
        <v>0</v>
      </c>
      <c r="H22" s="233">
        <f t="shared" si="5"/>
        <v>0</v>
      </c>
      <c r="I22" s="233">
        <f t="shared" si="5"/>
        <v>0</v>
      </c>
      <c r="J22" s="233">
        <f t="shared" si="5"/>
        <v>0</v>
      </c>
      <c r="K22" s="233">
        <f t="shared" si="5"/>
        <v>0</v>
      </c>
      <c r="L22" s="233">
        <f t="shared" si="5"/>
        <v>0</v>
      </c>
      <c r="M22" s="233">
        <f t="shared" si="5"/>
        <v>0</v>
      </c>
      <c r="N22" s="233">
        <f t="shared" si="5"/>
        <v>0</v>
      </c>
      <c r="O22" s="233">
        <f t="shared" si="5"/>
        <v>0</v>
      </c>
      <c r="P22" s="233">
        <f t="shared" si="5"/>
        <v>0</v>
      </c>
      <c r="Q22" s="233">
        <f t="shared" si="5"/>
        <v>0</v>
      </c>
      <c r="R22" s="233">
        <f t="shared" si="5"/>
        <v>0</v>
      </c>
      <c r="S22" s="233">
        <f t="shared" si="5"/>
        <v>0</v>
      </c>
      <c r="T22" s="207">
        <f t="shared" si="5"/>
        <v>0</v>
      </c>
      <c r="U22" s="207">
        <f t="shared" si="5"/>
        <v>0</v>
      </c>
      <c r="V22" s="207">
        <f t="shared" si="5"/>
        <v>0</v>
      </c>
      <c r="W22" s="207">
        <f t="shared" si="5"/>
        <v>0</v>
      </c>
      <c r="X22" s="207">
        <f t="shared" si="5"/>
        <v>0</v>
      </c>
      <c r="Y22" s="207">
        <f t="shared" si="5"/>
        <v>0</v>
      </c>
      <c r="Z22" s="207">
        <f t="shared" si="5"/>
        <v>0</v>
      </c>
      <c r="AA22" s="207">
        <f t="shared" si="5"/>
        <v>0</v>
      </c>
      <c r="AB22" s="207">
        <f t="shared" si="5"/>
        <v>0</v>
      </c>
      <c r="AC22" s="207">
        <f t="shared" si="5"/>
        <v>0</v>
      </c>
      <c r="AD22" s="207">
        <f t="shared" si="5"/>
        <v>0</v>
      </c>
      <c r="AE22" s="207">
        <f t="shared" si="5"/>
        <v>0</v>
      </c>
      <c r="AF22" s="207">
        <f t="shared" si="5"/>
        <v>0</v>
      </c>
      <c r="AG22" s="207">
        <f t="shared" si="5"/>
        <v>0</v>
      </c>
    </row>
    <row r="23" spans="1:33" s="147" customFormat="1" ht="15" customHeight="1" x14ac:dyDescent="0.2">
      <c r="A23" s="242">
        <v>14</v>
      </c>
      <c r="B23" s="517" t="s">
        <v>75</v>
      </c>
      <c r="C23" s="692"/>
      <c r="D23" s="693"/>
      <c r="E23" s="693"/>
      <c r="F23" s="693"/>
      <c r="G23" s="693"/>
      <c r="H23" s="693"/>
      <c r="I23" s="693"/>
      <c r="J23" s="693"/>
      <c r="K23" s="693"/>
      <c r="L23" s="693"/>
      <c r="M23" s="693"/>
      <c r="N23" s="693"/>
      <c r="O23" s="693"/>
      <c r="P23" s="693"/>
      <c r="Q23" s="693"/>
      <c r="R23" s="693"/>
      <c r="S23" s="693"/>
      <c r="T23" s="207">
        <f t="shared" ref="T23:W24" si="6">SUM(T19:T22)</f>
        <v>0</v>
      </c>
      <c r="U23" s="207">
        <f t="shared" si="6"/>
        <v>0</v>
      </c>
      <c r="V23" s="207">
        <f t="shared" si="6"/>
        <v>0</v>
      </c>
      <c r="W23" s="207">
        <f t="shared" si="6"/>
        <v>0</v>
      </c>
      <c r="X23" s="692"/>
      <c r="Y23" s="692"/>
      <c r="Z23" s="692"/>
      <c r="AA23" s="692"/>
      <c r="AB23" s="692"/>
      <c r="AC23" s="692"/>
      <c r="AD23" s="692"/>
      <c r="AE23" s="692"/>
      <c r="AF23" s="692"/>
      <c r="AG23" s="692"/>
    </row>
    <row r="24" spans="1:33" s="147" customFormat="1" ht="15" customHeight="1" x14ac:dyDescent="0.2">
      <c r="A24" s="808" t="s">
        <v>437</v>
      </c>
      <c r="B24" s="808"/>
      <c r="C24" s="207">
        <f t="shared" ref="C24:S24" si="7">C23+C22+C17</f>
        <v>0</v>
      </c>
      <c r="D24" s="233">
        <f t="shared" si="7"/>
        <v>0</v>
      </c>
      <c r="E24" s="233">
        <f t="shared" si="7"/>
        <v>0</v>
      </c>
      <c r="F24" s="233">
        <f t="shared" si="7"/>
        <v>0</v>
      </c>
      <c r="G24" s="233">
        <f t="shared" si="7"/>
        <v>0</v>
      </c>
      <c r="H24" s="233">
        <f t="shared" si="7"/>
        <v>0</v>
      </c>
      <c r="I24" s="233">
        <f t="shared" si="7"/>
        <v>0</v>
      </c>
      <c r="J24" s="233">
        <f t="shared" si="7"/>
        <v>0</v>
      </c>
      <c r="K24" s="233">
        <f t="shared" si="7"/>
        <v>0</v>
      </c>
      <c r="L24" s="233">
        <f t="shared" si="7"/>
        <v>0</v>
      </c>
      <c r="M24" s="233">
        <f t="shared" si="7"/>
        <v>0</v>
      </c>
      <c r="N24" s="233">
        <f t="shared" si="7"/>
        <v>0</v>
      </c>
      <c r="O24" s="233">
        <f t="shared" si="7"/>
        <v>0</v>
      </c>
      <c r="P24" s="233">
        <f t="shared" si="7"/>
        <v>0</v>
      </c>
      <c r="Q24" s="233">
        <f t="shared" si="7"/>
        <v>0</v>
      </c>
      <c r="R24" s="233">
        <f t="shared" si="7"/>
        <v>0</v>
      </c>
      <c r="S24" s="233">
        <f t="shared" si="7"/>
        <v>0</v>
      </c>
      <c r="T24" s="207">
        <f t="shared" si="6"/>
        <v>0</v>
      </c>
      <c r="U24" s="207">
        <f t="shared" si="6"/>
        <v>0</v>
      </c>
      <c r="V24" s="207">
        <f t="shared" si="6"/>
        <v>0</v>
      </c>
      <c r="W24" s="207">
        <f t="shared" si="6"/>
        <v>0</v>
      </c>
      <c r="X24" s="207">
        <f t="shared" ref="X24:AG24" si="8">X23+X22+X17</f>
        <v>0</v>
      </c>
      <c r="Y24" s="207">
        <f t="shared" si="8"/>
        <v>0</v>
      </c>
      <c r="Z24" s="207">
        <f t="shared" si="8"/>
        <v>0</v>
      </c>
      <c r="AA24" s="207">
        <f t="shared" si="8"/>
        <v>0</v>
      </c>
      <c r="AB24" s="207">
        <f t="shared" si="8"/>
        <v>0</v>
      </c>
      <c r="AC24" s="207">
        <f t="shared" si="8"/>
        <v>0</v>
      </c>
      <c r="AD24" s="207">
        <f t="shared" si="8"/>
        <v>0</v>
      </c>
      <c r="AE24" s="207">
        <f t="shared" si="8"/>
        <v>0</v>
      </c>
      <c r="AF24" s="207">
        <f t="shared" si="8"/>
        <v>0</v>
      </c>
      <c r="AG24" s="207">
        <f t="shared" si="8"/>
        <v>0</v>
      </c>
    </row>
    <row r="25" spans="1:33" s="147" customFormat="1" ht="18" customHeight="1" x14ac:dyDescent="0.2">
      <c r="A25" s="243"/>
      <c r="B25" s="822" t="s">
        <v>436</v>
      </c>
      <c r="C25" s="823"/>
      <c r="D25" s="823"/>
      <c r="E25" s="823"/>
      <c r="F25" s="823"/>
      <c r="G25" s="823"/>
      <c r="H25" s="823"/>
      <c r="I25" s="823"/>
      <c r="J25" s="823"/>
      <c r="K25" s="823"/>
      <c r="L25" s="823"/>
      <c r="M25" s="823"/>
      <c r="N25" s="823"/>
      <c r="O25" s="823"/>
      <c r="P25" s="823"/>
      <c r="Q25" s="823"/>
      <c r="R25" s="823"/>
      <c r="S25" s="823"/>
      <c r="T25" s="823"/>
      <c r="U25" s="823"/>
      <c r="V25" s="823"/>
      <c r="W25" s="824"/>
      <c r="X25" s="680"/>
      <c r="Y25" s="680"/>
      <c r="Z25" s="680"/>
      <c r="AA25" s="680"/>
      <c r="AB25" s="680"/>
      <c r="AC25" s="680"/>
      <c r="AD25" s="680"/>
      <c r="AE25" s="680"/>
      <c r="AF25" s="680"/>
      <c r="AG25" s="680"/>
    </row>
    <row r="26" spans="1:33" s="147" customFormat="1" ht="26.25" customHeight="1" x14ac:dyDescent="0.2">
      <c r="A26" s="522">
        <v>1</v>
      </c>
      <c r="B26" s="181" t="s">
        <v>376</v>
      </c>
      <c r="C26" s="209"/>
      <c r="D26" s="232"/>
      <c r="E26" s="232"/>
      <c r="F26" s="232"/>
      <c r="G26" s="232"/>
      <c r="H26" s="232"/>
      <c r="I26" s="232"/>
      <c r="J26" s="232"/>
      <c r="K26" s="232"/>
      <c r="L26" s="232"/>
      <c r="M26" s="232"/>
      <c r="N26" s="232"/>
      <c r="O26" s="232"/>
      <c r="P26" s="232"/>
      <c r="Q26" s="232"/>
      <c r="R26" s="232"/>
      <c r="S26" s="232"/>
      <c r="T26" s="516">
        <f>SUM(D26:G26)</f>
        <v>0</v>
      </c>
      <c r="U26" s="516">
        <f>SUM(H26:K26)</f>
        <v>0</v>
      </c>
      <c r="V26" s="516">
        <f>SUM(L26:O26)</f>
        <v>0</v>
      </c>
      <c r="W26" s="516">
        <f>SUM(P26:S26)</f>
        <v>0</v>
      </c>
      <c r="X26" s="691"/>
      <c r="Y26" s="691"/>
      <c r="Z26" s="691"/>
      <c r="AA26" s="691"/>
      <c r="AB26" s="691"/>
      <c r="AC26" s="691"/>
      <c r="AD26" s="691"/>
      <c r="AE26" s="691"/>
      <c r="AF26" s="691"/>
      <c r="AG26" s="691"/>
    </row>
    <row r="27" spans="1:33" s="147" customFormat="1" ht="18" customHeight="1" x14ac:dyDescent="0.2">
      <c r="A27" s="522">
        <v>2</v>
      </c>
      <c r="B27" s="181" t="s">
        <v>551</v>
      </c>
      <c r="C27" s="209"/>
      <c r="D27" s="232"/>
      <c r="E27" s="232"/>
      <c r="F27" s="232"/>
      <c r="G27" s="232"/>
      <c r="H27" s="232"/>
      <c r="I27" s="232"/>
      <c r="J27" s="232"/>
      <c r="K27" s="232"/>
      <c r="L27" s="232"/>
      <c r="M27" s="232"/>
      <c r="N27" s="232"/>
      <c r="O27" s="232"/>
      <c r="P27" s="232"/>
      <c r="Q27" s="232"/>
      <c r="R27" s="232"/>
      <c r="S27" s="232"/>
      <c r="T27" s="516">
        <f t="shared" si="0"/>
        <v>0</v>
      </c>
      <c r="U27" s="516">
        <f t="shared" si="1"/>
        <v>0</v>
      </c>
      <c r="V27" s="516">
        <f t="shared" si="2"/>
        <v>0</v>
      </c>
      <c r="W27" s="516">
        <f t="shared" si="3"/>
        <v>0</v>
      </c>
      <c r="X27" s="691"/>
      <c r="Y27" s="691"/>
      <c r="Z27" s="691"/>
      <c r="AA27" s="691"/>
      <c r="AB27" s="691"/>
      <c r="AC27" s="691"/>
      <c r="AD27" s="691"/>
      <c r="AE27" s="691"/>
      <c r="AF27" s="691"/>
      <c r="AG27" s="691"/>
    </row>
    <row r="28" spans="1:33" s="147" customFormat="1" ht="14.25" customHeight="1" x14ac:dyDescent="0.2">
      <c r="A28" s="522">
        <v>3</v>
      </c>
      <c r="B28" s="181" t="s">
        <v>544</v>
      </c>
      <c r="C28" s="209"/>
      <c r="D28" s="232"/>
      <c r="E28" s="232"/>
      <c r="F28" s="232"/>
      <c r="G28" s="232"/>
      <c r="H28" s="232"/>
      <c r="I28" s="232"/>
      <c r="J28" s="232"/>
      <c r="K28" s="232"/>
      <c r="L28" s="232"/>
      <c r="M28" s="232"/>
      <c r="N28" s="232"/>
      <c r="O28" s="232"/>
      <c r="P28" s="232"/>
      <c r="Q28" s="232"/>
      <c r="R28" s="232"/>
      <c r="S28" s="232"/>
      <c r="T28" s="516">
        <f t="shared" si="0"/>
        <v>0</v>
      </c>
      <c r="U28" s="516">
        <f t="shared" si="1"/>
        <v>0</v>
      </c>
      <c r="V28" s="516">
        <f t="shared" si="2"/>
        <v>0</v>
      </c>
      <c r="W28" s="516">
        <f t="shared" si="3"/>
        <v>0</v>
      </c>
      <c r="X28" s="691"/>
      <c r="Y28" s="691"/>
      <c r="Z28" s="691"/>
      <c r="AA28" s="691"/>
      <c r="AB28" s="691"/>
      <c r="AC28" s="691"/>
      <c r="AD28" s="691"/>
      <c r="AE28" s="691"/>
      <c r="AF28" s="691"/>
      <c r="AG28" s="691"/>
    </row>
    <row r="29" spans="1:33" s="147" customFormat="1" ht="14.25" customHeight="1" x14ac:dyDescent="0.2">
      <c r="A29" s="522">
        <v>4</v>
      </c>
      <c r="B29" s="181" t="s">
        <v>377</v>
      </c>
      <c r="C29" s="209"/>
      <c r="D29" s="232"/>
      <c r="E29" s="232"/>
      <c r="F29" s="232"/>
      <c r="G29" s="232"/>
      <c r="H29" s="232"/>
      <c r="I29" s="232"/>
      <c r="J29" s="232"/>
      <c r="K29" s="232"/>
      <c r="L29" s="232"/>
      <c r="M29" s="232"/>
      <c r="N29" s="232"/>
      <c r="O29" s="232"/>
      <c r="P29" s="232"/>
      <c r="Q29" s="232"/>
      <c r="R29" s="232"/>
      <c r="S29" s="232"/>
      <c r="T29" s="516">
        <f t="shared" si="0"/>
        <v>0</v>
      </c>
      <c r="U29" s="516">
        <f t="shared" si="1"/>
        <v>0</v>
      </c>
      <c r="V29" s="516">
        <f t="shared" si="2"/>
        <v>0</v>
      </c>
      <c r="W29" s="516">
        <f t="shared" si="3"/>
        <v>0</v>
      </c>
      <c r="X29" s="691"/>
      <c r="Y29" s="691"/>
      <c r="Z29" s="691"/>
      <c r="AA29" s="691"/>
      <c r="AB29" s="691"/>
      <c r="AC29" s="691"/>
      <c r="AD29" s="691"/>
      <c r="AE29" s="691"/>
      <c r="AF29" s="691"/>
      <c r="AG29" s="691"/>
    </row>
    <row r="30" spans="1:33" s="147" customFormat="1" ht="14.25" customHeight="1" x14ac:dyDescent="0.2">
      <c r="A30" s="816" t="s">
        <v>375</v>
      </c>
      <c r="B30" s="816" t="s">
        <v>375</v>
      </c>
      <c r="C30" s="207">
        <f>SUM(C26:C29)</f>
        <v>0</v>
      </c>
      <c r="D30" s="233">
        <f t="shared" ref="D30:S30" si="9">SUM(D26:D29)</f>
        <v>0</v>
      </c>
      <c r="E30" s="233">
        <f t="shared" si="9"/>
        <v>0</v>
      </c>
      <c r="F30" s="233">
        <f t="shared" si="9"/>
        <v>0</v>
      </c>
      <c r="G30" s="233">
        <f t="shared" si="9"/>
        <v>0</v>
      </c>
      <c r="H30" s="233">
        <f t="shared" si="9"/>
        <v>0</v>
      </c>
      <c r="I30" s="233">
        <f t="shared" si="9"/>
        <v>0</v>
      </c>
      <c r="J30" s="233">
        <f t="shared" si="9"/>
        <v>0</v>
      </c>
      <c r="K30" s="233">
        <f t="shared" si="9"/>
        <v>0</v>
      </c>
      <c r="L30" s="233">
        <f t="shared" si="9"/>
        <v>0</v>
      </c>
      <c r="M30" s="233">
        <f t="shared" si="9"/>
        <v>0</v>
      </c>
      <c r="N30" s="233">
        <f t="shared" si="9"/>
        <v>0</v>
      </c>
      <c r="O30" s="233">
        <f t="shared" si="9"/>
        <v>0</v>
      </c>
      <c r="P30" s="233">
        <f t="shared" si="9"/>
        <v>0</v>
      </c>
      <c r="Q30" s="233">
        <f t="shared" si="9"/>
        <v>0</v>
      </c>
      <c r="R30" s="233">
        <f t="shared" si="9"/>
        <v>0</v>
      </c>
      <c r="S30" s="233">
        <f t="shared" si="9"/>
        <v>0</v>
      </c>
      <c r="T30" s="207">
        <f>SUM(T26:T29)</f>
        <v>0</v>
      </c>
      <c r="U30" s="207">
        <f t="shared" ref="U30" si="10">SUM(U26:U29)</f>
        <v>0</v>
      </c>
      <c r="V30" s="207">
        <f t="shared" ref="V30" si="11">SUM(V26:V29)</f>
        <v>0</v>
      </c>
      <c r="W30" s="207">
        <f t="shared" ref="W30" si="12">SUM(W26:W29)</f>
        <v>0</v>
      </c>
      <c r="X30" s="207">
        <f t="shared" ref="X30" si="13">SUM(X26:X29)</f>
        <v>0</v>
      </c>
      <c r="Y30" s="207">
        <f t="shared" ref="Y30" si="14">SUM(Y26:Y29)</f>
        <v>0</v>
      </c>
      <c r="Z30" s="207">
        <f t="shared" ref="Z30" si="15">SUM(Z26:Z29)</f>
        <v>0</v>
      </c>
      <c r="AA30" s="207">
        <f t="shared" ref="AA30" si="16">SUM(AA26:AA29)</f>
        <v>0</v>
      </c>
      <c r="AB30" s="207">
        <f t="shared" ref="AB30" si="17">SUM(AB26:AB29)</f>
        <v>0</v>
      </c>
      <c r="AC30" s="207">
        <f t="shared" ref="AC30" si="18">SUM(AC26:AC29)</f>
        <v>0</v>
      </c>
      <c r="AD30" s="207">
        <f t="shared" ref="AD30" si="19">SUM(AD26:AD29)</f>
        <v>0</v>
      </c>
      <c r="AE30" s="207">
        <f t="shared" ref="AE30" si="20">SUM(AE26:AE29)</f>
        <v>0</v>
      </c>
      <c r="AF30" s="207">
        <f t="shared" ref="AF30" si="21">SUM(AF26:AF29)</f>
        <v>0</v>
      </c>
      <c r="AG30" s="207">
        <f>SUM(AG26:AG29)</f>
        <v>0</v>
      </c>
    </row>
    <row r="31" spans="1:33" s="147" customFormat="1" ht="14.25" customHeight="1" x14ac:dyDescent="0.2">
      <c r="A31" s="522">
        <v>5</v>
      </c>
      <c r="B31" s="181" t="s">
        <v>545</v>
      </c>
      <c r="C31" s="209"/>
      <c r="D31" s="232"/>
      <c r="E31" s="232"/>
      <c r="F31" s="232"/>
      <c r="G31" s="232"/>
      <c r="H31" s="232"/>
      <c r="I31" s="232"/>
      <c r="J31" s="232"/>
      <c r="K31" s="232"/>
      <c r="L31" s="232"/>
      <c r="M31" s="232"/>
      <c r="N31" s="232"/>
      <c r="O31" s="232"/>
      <c r="P31" s="232"/>
      <c r="Q31" s="232"/>
      <c r="R31" s="232"/>
      <c r="S31" s="232"/>
      <c r="T31" s="516">
        <f>SUM(D31:G31)</f>
        <v>0</v>
      </c>
      <c r="U31" s="516">
        <f t="shared" si="1"/>
        <v>0</v>
      </c>
      <c r="V31" s="516">
        <f t="shared" si="2"/>
        <v>0</v>
      </c>
      <c r="W31" s="516">
        <f t="shared" si="3"/>
        <v>0</v>
      </c>
      <c r="X31" s="691"/>
      <c r="Y31" s="691"/>
      <c r="Z31" s="691"/>
      <c r="AA31" s="691"/>
      <c r="AB31" s="691"/>
      <c r="AC31" s="691"/>
      <c r="AD31" s="691"/>
      <c r="AE31" s="691"/>
      <c r="AF31" s="691"/>
      <c r="AG31" s="691"/>
    </row>
    <row r="32" spans="1:33" s="147" customFormat="1" ht="15.75" customHeight="1" x14ac:dyDescent="0.2">
      <c r="A32" s="522">
        <v>6</v>
      </c>
      <c r="B32" s="181" t="s">
        <v>685</v>
      </c>
      <c r="C32" s="209"/>
      <c r="D32" s="232"/>
      <c r="E32" s="232"/>
      <c r="F32" s="232"/>
      <c r="G32" s="232"/>
      <c r="H32" s="232"/>
      <c r="I32" s="232"/>
      <c r="J32" s="232"/>
      <c r="K32" s="232"/>
      <c r="L32" s="232"/>
      <c r="M32" s="232"/>
      <c r="N32" s="232"/>
      <c r="O32" s="232"/>
      <c r="P32" s="232"/>
      <c r="Q32" s="232"/>
      <c r="R32" s="232"/>
      <c r="S32" s="232"/>
      <c r="T32" s="183">
        <f>SUM(D32:G32)</f>
        <v>0</v>
      </c>
      <c r="U32" s="183">
        <f t="shared" ref="U32" si="22">SUM(H32:K32)</f>
        <v>0</v>
      </c>
      <c r="V32" s="183">
        <f t="shared" ref="V32" si="23">SUM(L32:O32)</f>
        <v>0</v>
      </c>
      <c r="W32" s="183">
        <f t="shared" ref="W32" si="24">SUM(P32:S32)</f>
        <v>0</v>
      </c>
      <c r="X32" s="209"/>
      <c r="Y32" s="209"/>
      <c r="Z32" s="209"/>
      <c r="AA32" s="209"/>
      <c r="AB32" s="209"/>
      <c r="AC32" s="209"/>
      <c r="AD32" s="209"/>
      <c r="AE32" s="209"/>
      <c r="AF32" s="209"/>
      <c r="AG32" s="209"/>
    </row>
    <row r="33" spans="1:33" s="147" customFormat="1" ht="14.25" customHeight="1" x14ac:dyDescent="0.2">
      <c r="A33" s="816" t="s">
        <v>435</v>
      </c>
      <c r="B33" s="816"/>
      <c r="C33" s="207">
        <f>SUM(C31:C32)</f>
        <v>0</v>
      </c>
      <c r="D33" s="233">
        <f t="shared" ref="D33:S33" si="25">SUM(D31:D32)</f>
        <v>0</v>
      </c>
      <c r="E33" s="233">
        <f t="shared" si="25"/>
        <v>0</v>
      </c>
      <c r="F33" s="233">
        <f t="shared" si="25"/>
        <v>0</v>
      </c>
      <c r="G33" s="233">
        <f t="shared" si="25"/>
        <v>0</v>
      </c>
      <c r="H33" s="233">
        <f t="shared" si="25"/>
        <v>0</v>
      </c>
      <c r="I33" s="233">
        <f t="shared" si="25"/>
        <v>0</v>
      </c>
      <c r="J33" s="233">
        <f t="shared" si="25"/>
        <v>0</v>
      </c>
      <c r="K33" s="233">
        <f t="shared" si="25"/>
        <v>0</v>
      </c>
      <c r="L33" s="233">
        <f t="shared" si="25"/>
        <v>0</v>
      </c>
      <c r="M33" s="233">
        <f t="shared" si="25"/>
        <v>0</v>
      </c>
      <c r="N33" s="233">
        <f t="shared" si="25"/>
        <v>0</v>
      </c>
      <c r="O33" s="233">
        <f t="shared" si="25"/>
        <v>0</v>
      </c>
      <c r="P33" s="233">
        <f t="shared" si="25"/>
        <v>0</v>
      </c>
      <c r="Q33" s="233">
        <f t="shared" si="25"/>
        <v>0</v>
      </c>
      <c r="R33" s="233">
        <f t="shared" si="25"/>
        <v>0</v>
      </c>
      <c r="S33" s="233">
        <f t="shared" si="25"/>
        <v>0</v>
      </c>
      <c r="T33" s="207">
        <f>SUM(T31:T32)</f>
        <v>0</v>
      </c>
      <c r="U33" s="207">
        <f t="shared" ref="U33" si="26">SUM(U31:U32)</f>
        <v>0</v>
      </c>
      <c r="V33" s="207">
        <f t="shared" ref="V33" si="27">SUM(V31:V32)</f>
        <v>0</v>
      </c>
      <c r="W33" s="207">
        <f t="shared" ref="W33" si="28">SUM(W31:W32)</f>
        <v>0</v>
      </c>
      <c r="X33" s="207">
        <f t="shared" ref="X33" si="29">SUM(X31:X32)</f>
        <v>0</v>
      </c>
      <c r="Y33" s="207">
        <f>SUM(Y31:Y32)</f>
        <v>0</v>
      </c>
      <c r="Z33" s="207">
        <f t="shared" ref="Z33" si="30">SUM(Z31:Z32)</f>
        <v>0</v>
      </c>
      <c r="AA33" s="207">
        <f t="shared" ref="AA33" si="31">SUM(AA31:AA32)</f>
        <v>0</v>
      </c>
      <c r="AB33" s="207">
        <f t="shared" ref="AB33" si="32">SUM(AB31:AB32)</f>
        <v>0</v>
      </c>
      <c r="AC33" s="207">
        <f t="shared" ref="AC33" si="33">SUM(AC31:AC32)</f>
        <v>0</v>
      </c>
      <c r="AD33" s="207">
        <f t="shared" ref="AD33" si="34">SUM(AD31:AD32)</f>
        <v>0</v>
      </c>
      <c r="AE33" s="207">
        <f t="shared" ref="AE33" si="35">SUM(AE31:AE32)</f>
        <v>0</v>
      </c>
      <c r="AF33" s="207">
        <f t="shared" ref="AF33" si="36">SUM(AF31:AF32)</f>
        <v>0</v>
      </c>
      <c r="AG33" s="207">
        <f>SUM(AG31:AG32)</f>
        <v>0</v>
      </c>
    </row>
    <row r="34" spans="1:33" s="147" customFormat="1" ht="39.75" customHeight="1" x14ac:dyDescent="0.2">
      <c r="A34" s="522">
        <v>7</v>
      </c>
      <c r="B34" s="181" t="s">
        <v>546</v>
      </c>
      <c r="C34" s="209"/>
      <c r="D34" s="232"/>
      <c r="E34" s="232"/>
      <c r="F34" s="232"/>
      <c r="G34" s="232"/>
      <c r="H34" s="232"/>
      <c r="I34" s="232"/>
      <c r="J34" s="232"/>
      <c r="K34" s="232"/>
      <c r="L34" s="232"/>
      <c r="M34" s="232"/>
      <c r="N34" s="232"/>
      <c r="O34" s="232"/>
      <c r="P34" s="232"/>
      <c r="Q34" s="232"/>
      <c r="R34" s="232"/>
      <c r="S34" s="232"/>
      <c r="T34" s="516">
        <f>SUM(D34:G34)</f>
        <v>0</v>
      </c>
      <c r="U34" s="516">
        <f t="shared" si="1"/>
        <v>0</v>
      </c>
      <c r="V34" s="516">
        <f t="shared" si="2"/>
        <v>0</v>
      </c>
      <c r="W34" s="516">
        <f t="shared" si="3"/>
        <v>0</v>
      </c>
      <c r="X34" s="691"/>
      <c r="Y34" s="691"/>
      <c r="Z34" s="691"/>
      <c r="AA34" s="691"/>
      <c r="AB34" s="691"/>
      <c r="AC34" s="691"/>
      <c r="AD34" s="691"/>
      <c r="AE34" s="691"/>
      <c r="AF34" s="691"/>
      <c r="AG34" s="691"/>
    </row>
    <row r="35" spans="1:33" s="147" customFormat="1" ht="15" customHeight="1" x14ac:dyDescent="0.2">
      <c r="A35" s="522">
        <v>8</v>
      </c>
      <c r="B35" s="181" t="s">
        <v>547</v>
      </c>
      <c r="C35" s="209"/>
      <c r="D35" s="232"/>
      <c r="E35" s="232"/>
      <c r="F35" s="232"/>
      <c r="G35" s="232"/>
      <c r="H35" s="232"/>
      <c r="I35" s="232"/>
      <c r="J35" s="232"/>
      <c r="K35" s="232"/>
      <c r="L35" s="232"/>
      <c r="M35" s="232"/>
      <c r="N35" s="232"/>
      <c r="O35" s="232"/>
      <c r="P35" s="232"/>
      <c r="Q35" s="232"/>
      <c r="R35" s="232"/>
      <c r="S35" s="232"/>
      <c r="T35" s="516">
        <f>SUM(D35:G35)</f>
        <v>0</v>
      </c>
      <c r="U35" s="516">
        <f t="shared" ref="U35:U36" si="37">SUM(H35:K35)</f>
        <v>0</v>
      </c>
      <c r="V35" s="516">
        <f t="shared" ref="V35:V36" si="38">SUM(L35:O35)</f>
        <v>0</v>
      </c>
      <c r="W35" s="516">
        <f t="shared" ref="W35:W36" si="39">SUM(P35:S35)</f>
        <v>0</v>
      </c>
      <c r="X35" s="691"/>
      <c r="Y35" s="691"/>
      <c r="Z35" s="691"/>
      <c r="AA35" s="691"/>
      <c r="AB35" s="691"/>
      <c r="AC35" s="691"/>
      <c r="AD35" s="691"/>
      <c r="AE35" s="691"/>
      <c r="AF35" s="691"/>
      <c r="AG35" s="691"/>
    </row>
    <row r="36" spans="1:33" s="147" customFormat="1" ht="15" customHeight="1" x14ac:dyDescent="0.2">
      <c r="A36" s="522">
        <v>9</v>
      </c>
      <c r="B36" s="181" t="s">
        <v>549</v>
      </c>
      <c r="C36" s="209"/>
      <c r="D36" s="232"/>
      <c r="E36" s="232"/>
      <c r="F36" s="232"/>
      <c r="G36" s="232"/>
      <c r="H36" s="232"/>
      <c r="I36" s="232"/>
      <c r="J36" s="232"/>
      <c r="K36" s="232"/>
      <c r="L36" s="232"/>
      <c r="M36" s="232"/>
      <c r="N36" s="232"/>
      <c r="O36" s="232"/>
      <c r="P36" s="232"/>
      <c r="Q36" s="232"/>
      <c r="R36" s="232"/>
      <c r="S36" s="232"/>
      <c r="T36" s="516">
        <f>SUM(D36:G36)</f>
        <v>0</v>
      </c>
      <c r="U36" s="516">
        <f t="shared" si="37"/>
        <v>0</v>
      </c>
      <c r="V36" s="516">
        <f t="shared" si="38"/>
        <v>0</v>
      </c>
      <c r="W36" s="516">
        <f t="shared" si="39"/>
        <v>0</v>
      </c>
      <c r="X36" s="691"/>
      <c r="Y36" s="691"/>
      <c r="Z36" s="691"/>
      <c r="AA36" s="691"/>
      <c r="AB36" s="691"/>
      <c r="AC36" s="691"/>
      <c r="AD36" s="691"/>
      <c r="AE36" s="691"/>
      <c r="AF36" s="691"/>
      <c r="AG36" s="691"/>
    </row>
    <row r="37" spans="1:33" s="147" customFormat="1" ht="40.5" customHeight="1" x14ac:dyDescent="0.2">
      <c r="A37" s="244">
        <v>10</v>
      </c>
      <c r="B37" s="181" t="s">
        <v>548</v>
      </c>
      <c r="C37" s="209"/>
      <c r="D37" s="232"/>
      <c r="E37" s="232"/>
      <c r="F37" s="232"/>
      <c r="G37" s="232"/>
      <c r="H37" s="232"/>
      <c r="I37" s="232"/>
      <c r="J37" s="232"/>
      <c r="K37" s="232"/>
      <c r="L37" s="232"/>
      <c r="M37" s="232"/>
      <c r="N37" s="232"/>
      <c r="O37" s="232"/>
      <c r="P37" s="232"/>
      <c r="Q37" s="232"/>
      <c r="R37" s="232"/>
      <c r="S37" s="232"/>
      <c r="T37" s="516">
        <f>SUM(D37:G37)</f>
        <v>0</v>
      </c>
      <c r="U37" s="516">
        <f t="shared" si="1"/>
        <v>0</v>
      </c>
      <c r="V37" s="516">
        <f t="shared" si="2"/>
        <v>0</v>
      </c>
      <c r="W37" s="516">
        <f t="shared" si="3"/>
        <v>0</v>
      </c>
      <c r="X37" s="691"/>
      <c r="Y37" s="691"/>
      <c r="Z37" s="691"/>
      <c r="AA37" s="691"/>
      <c r="AB37" s="691"/>
      <c r="AC37" s="691"/>
      <c r="AD37" s="691"/>
      <c r="AE37" s="691"/>
      <c r="AF37" s="691"/>
      <c r="AG37" s="691"/>
    </row>
    <row r="38" spans="1:33" s="147" customFormat="1" ht="14.25" customHeight="1" x14ac:dyDescent="0.2">
      <c r="A38" s="816" t="s">
        <v>433</v>
      </c>
      <c r="B38" s="816"/>
      <c r="C38" s="207">
        <f>SUM(C34:C37)+C33+C30</f>
        <v>0</v>
      </c>
      <c r="D38" s="233">
        <f t="shared" ref="D38:R38" si="40">SUM(D34:D37)+D33+D30</f>
        <v>0</v>
      </c>
      <c r="E38" s="233">
        <f t="shared" si="40"/>
        <v>0</v>
      </c>
      <c r="F38" s="233">
        <f t="shared" si="40"/>
        <v>0</v>
      </c>
      <c r="G38" s="233">
        <f t="shared" si="40"/>
        <v>0</v>
      </c>
      <c r="H38" s="233">
        <f t="shared" si="40"/>
        <v>0</v>
      </c>
      <c r="I38" s="233">
        <f t="shared" si="40"/>
        <v>0</v>
      </c>
      <c r="J38" s="233">
        <f t="shared" si="40"/>
        <v>0</v>
      </c>
      <c r="K38" s="233">
        <f t="shared" si="40"/>
        <v>0</v>
      </c>
      <c r="L38" s="233">
        <f t="shared" si="40"/>
        <v>0</v>
      </c>
      <c r="M38" s="233">
        <f t="shared" si="40"/>
        <v>0</v>
      </c>
      <c r="N38" s="233">
        <f t="shared" si="40"/>
        <v>0</v>
      </c>
      <c r="O38" s="233">
        <f t="shared" si="40"/>
        <v>0</v>
      </c>
      <c r="P38" s="233">
        <f t="shared" si="40"/>
        <v>0</v>
      </c>
      <c r="Q38" s="233">
        <f t="shared" si="40"/>
        <v>0</v>
      </c>
      <c r="R38" s="233">
        <f t="shared" si="40"/>
        <v>0</v>
      </c>
      <c r="S38" s="233">
        <f>SUM(S34:S37)+S33+S30</f>
        <v>0</v>
      </c>
      <c r="T38" s="207">
        <f>SUM(T34:T37)+T33+T30</f>
        <v>0</v>
      </c>
      <c r="U38" s="207">
        <f t="shared" ref="U38:AD38" si="41">SUM(U34:U37)+U33+U30</f>
        <v>0</v>
      </c>
      <c r="V38" s="207">
        <f t="shared" si="41"/>
        <v>0</v>
      </c>
      <c r="W38" s="207">
        <f t="shared" si="41"/>
        <v>0</v>
      </c>
      <c r="X38" s="207">
        <f>SUM(X34:X37)+X33+X30</f>
        <v>0</v>
      </c>
      <c r="Y38" s="207">
        <f t="shared" si="41"/>
        <v>0</v>
      </c>
      <c r="Z38" s="207">
        <f t="shared" si="41"/>
        <v>0</v>
      </c>
      <c r="AA38" s="207">
        <f t="shared" si="41"/>
        <v>0</v>
      </c>
      <c r="AB38" s="207">
        <f t="shared" si="41"/>
        <v>0</v>
      </c>
      <c r="AC38" s="207">
        <f t="shared" si="41"/>
        <v>0</v>
      </c>
      <c r="AD38" s="207">
        <f t="shared" si="41"/>
        <v>0</v>
      </c>
      <c r="AE38" s="207">
        <f t="shared" ref="AE38" si="42">SUM(AE34:AE37)+AE33+AE30</f>
        <v>0</v>
      </c>
      <c r="AF38" s="207">
        <f t="shared" ref="AF38" si="43">SUM(AF34:AF37)+AF33+AF30</f>
        <v>0</v>
      </c>
      <c r="AG38" s="207">
        <f>SUM(AG34:AG37)+AG33+AG30</f>
        <v>0</v>
      </c>
    </row>
    <row r="39" spans="1:33" s="147" customFormat="1" ht="14.25" customHeight="1" x14ac:dyDescent="0.2">
      <c r="A39" s="522">
        <v>11</v>
      </c>
      <c r="B39" s="215" t="s">
        <v>432</v>
      </c>
      <c r="C39" s="518">
        <f>SUM(C40:C42)</f>
        <v>0</v>
      </c>
      <c r="D39" s="682">
        <f>SUM(D40:D42)</f>
        <v>0</v>
      </c>
      <c r="E39" s="682">
        <f t="shared" ref="E39:AG39" si="44">SUM(E40:E42)</f>
        <v>0</v>
      </c>
      <c r="F39" s="682">
        <f t="shared" si="44"/>
        <v>0</v>
      </c>
      <c r="G39" s="682">
        <f t="shared" si="44"/>
        <v>0</v>
      </c>
      <c r="H39" s="682">
        <f t="shared" si="44"/>
        <v>0</v>
      </c>
      <c r="I39" s="682">
        <f t="shared" si="44"/>
        <v>0</v>
      </c>
      <c r="J39" s="682">
        <f t="shared" si="44"/>
        <v>0</v>
      </c>
      <c r="K39" s="682">
        <f t="shared" si="44"/>
        <v>0</v>
      </c>
      <c r="L39" s="682">
        <f t="shared" si="44"/>
        <v>0</v>
      </c>
      <c r="M39" s="682">
        <f t="shared" si="44"/>
        <v>0</v>
      </c>
      <c r="N39" s="682">
        <f t="shared" si="44"/>
        <v>0</v>
      </c>
      <c r="O39" s="682">
        <f t="shared" si="44"/>
        <v>0</v>
      </c>
      <c r="P39" s="682">
        <f t="shared" si="44"/>
        <v>0</v>
      </c>
      <c r="Q39" s="682">
        <f t="shared" si="44"/>
        <v>0</v>
      </c>
      <c r="R39" s="682">
        <f t="shared" si="44"/>
        <v>0</v>
      </c>
      <c r="S39" s="682">
        <f t="shared" si="44"/>
        <v>0</v>
      </c>
      <c r="T39" s="518">
        <f t="shared" si="44"/>
        <v>0</v>
      </c>
      <c r="U39" s="518">
        <f t="shared" si="44"/>
        <v>0</v>
      </c>
      <c r="V39" s="518">
        <f t="shared" si="44"/>
        <v>0</v>
      </c>
      <c r="W39" s="518">
        <f t="shared" si="44"/>
        <v>0</v>
      </c>
      <c r="X39" s="518">
        <f t="shared" si="44"/>
        <v>0</v>
      </c>
      <c r="Y39" s="518">
        <f t="shared" si="44"/>
        <v>0</v>
      </c>
      <c r="Z39" s="518">
        <f t="shared" si="44"/>
        <v>0</v>
      </c>
      <c r="AA39" s="518">
        <f t="shared" si="44"/>
        <v>0</v>
      </c>
      <c r="AB39" s="518">
        <f t="shared" si="44"/>
        <v>0</v>
      </c>
      <c r="AC39" s="518">
        <f t="shared" si="44"/>
        <v>0</v>
      </c>
      <c r="AD39" s="518">
        <f t="shared" si="44"/>
        <v>0</v>
      </c>
      <c r="AE39" s="518">
        <f t="shared" si="44"/>
        <v>0</v>
      </c>
      <c r="AF39" s="518">
        <f t="shared" si="44"/>
        <v>0</v>
      </c>
      <c r="AG39" s="518">
        <f t="shared" si="44"/>
        <v>0</v>
      </c>
    </row>
    <row r="40" spans="1:33" s="147" customFormat="1" ht="14.25" customHeight="1" x14ac:dyDescent="0.2">
      <c r="A40" s="522"/>
      <c r="B40" s="200" t="s">
        <v>516</v>
      </c>
      <c r="C40" s="209"/>
      <c r="D40" s="232"/>
      <c r="E40" s="232"/>
      <c r="F40" s="232"/>
      <c r="G40" s="232"/>
      <c r="H40" s="232"/>
      <c r="I40" s="232"/>
      <c r="J40" s="232"/>
      <c r="K40" s="232"/>
      <c r="L40" s="232"/>
      <c r="M40" s="232"/>
      <c r="N40" s="232"/>
      <c r="O40" s="232"/>
      <c r="P40" s="232"/>
      <c r="Q40" s="232"/>
      <c r="R40" s="232"/>
      <c r="S40" s="232"/>
      <c r="T40" s="516">
        <f t="shared" ref="T40:T42" si="45">SUM(D40:G40)</f>
        <v>0</v>
      </c>
      <c r="U40" s="516">
        <f t="shared" ref="U40:U42" si="46">SUM(H40:K40)</f>
        <v>0</v>
      </c>
      <c r="V40" s="516">
        <f t="shared" ref="V40:V42" si="47">SUM(L40:O40)</f>
        <v>0</v>
      </c>
      <c r="W40" s="516">
        <f t="shared" ref="W40:W42" si="48">SUM(P40:S40)</f>
        <v>0</v>
      </c>
      <c r="X40" s="691"/>
      <c r="Y40" s="691"/>
      <c r="Z40" s="691"/>
      <c r="AA40" s="691"/>
      <c r="AB40" s="691"/>
      <c r="AC40" s="691"/>
      <c r="AD40" s="691"/>
      <c r="AE40" s="691"/>
      <c r="AF40" s="691"/>
      <c r="AG40" s="691"/>
    </row>
    <row r="41" spans="1:33" s="147" customFormat="1" ht="14.25" customHeight="1" x14ac:dyDescent="0.2">
      <c r="A41" s="522"/>
      <c r="B41" s="200" t="s">
        <v>486</v>
      </c>
      <c r="C41" s="209"/>
      <c r="D41" s="232"/>
      <c r="E41" s="232"/>
      <c r="F41" s="232"/>
      <c r="G41" s="232"/>
      <c r="H41" s="232"/>
      <c r="I41" s="232"/>
      <c r="J41" s="232"/>
      <c r="K41" s="232"/>
      <c r="L41" s="232"/>
      <c r="M41" s="232"/>
      <c r="N41" s="232"/>
      <c r="O41" s="232"/>
      <c r="P41" s="232"/>
      <c r="Q41" s="232"/>
      <c r="R41" s="232"/>
      <c r="S41" s="232"/>
      <c r="T41" s="516">
        <f t="shared" si="45"/>
        <v>0</v>
      </c>
      <c r="U41" s="516">
        <f t="shared" si="46"/>
        <v>0</v>
      </c>
      <c r="V41" s="516">
        <f t="shared" si="47"/>
        <v>0</v>
      </c>
      <c r="W41" s="516">
        <f t="shared" si="48"/>
        <v>0</v>
      </c>
      <c r="X41" s="691"/>
      <c r="Y41" s="691"/>
      <c r="Z41" s="691"/>
      <c r="AA41" s="691"/>
      <c r="AB41" s="691"/>
      <c r="AC41" s="691"/>
      <c r="AD41" s="691"/>
      <c r="AE41" s="691"/>
      <c r="AF41" s="691"/>
      <c r="AG41" s="691"/>
    </row>
    <row r="42" spans="1:33" s="147" customFormat="1" ht="14.25" customHeight="1" x14ac:dyDescent="0.2">
      <c r="A42" s="522"/>
      <c r="B42" s="200" t="s">
        <v>542</v>
      </c>
      <c r="C42" s="209"/>
      <c r="D42" s="232"/>
      <c r="E42" s="232"/>
      <c r="F42" s="232"/>
      <c r="G42" s="232"/>
      <c r="H42" s="232"/>
      <c r="I42" s="232"/>
      <c r="J42" s="232"/>
      <c r="K42" s="232"/>
      <c r="L42" s="232"/>
      <c r="M42" s="232"/>
      <c r="N42" s="232"/>
      <c r="O42" s="232"/>
      <c r="P42" s="232"/>
      <c r="Q42" s="232"/>
      <c r="R42" s="232"/>
      <c r="S42" s="232"/>
      <c r="T42" s="516">
        <f t="shared" si="45"/>
        <v>0</v>
      </c>
      <c r="U42" s="516">
        <f t="shared" si="46"/>
        <v>0</v>
      </c>
      <c r="V42" s="516">
        <f t="shared" si="47"/>
        <v>0</v>
      </c>
      <c r="W42" s="516">
        <f t="shared" si="48"/>
        <v>0</v>
      </c>
      <c r="X42" s="691"/>
      <c r="Y42" s="691"/>
      <c r="Z42" s="691"/>
      <c r="AA42" s="691"/>
      <c r="AB42" s="691"/>
      <c r="AC42" s="691"/>
      <c r="AD42" s="691"/>
      <c r="AE42" s="691"/>
      <c r="AF42" s="691"/>
      <c r="AG42" s="691"/>
    </row>
    <row r="43" spans="1:33" s="147" customFormat="1" ht="56.25" customHeight="1" x14ac:dyDescent="0.2">
      <c r="A43" s="522">
        <v>12</v>
      </c>
      <c r="B43" s="181" t="s">
        <v>555</v>
      </c>
      <c r="C43" s="209"/>
      <c r="D43" s="232"/>
      <c r="E43" s="232"/>
      <c r="F43" s="232"/>
      <c r="G43" s="232"/>
      <c r="H43" s="232"/>
      <c r="I43" s="232"/>
      <c r="J43" s="232"/>
      <c r="K43" s="232"/>
      <c r="L43" s="232"/>
      <c r="M43" s="232"/>
      <c r="N43" s="232"/>
      <c r="O43" s="232"/>
      <c r="P43" s="232"/>
      <c r="Q43" s="232"/>
      <c r="R43" s="232"/>
      <c r="S43" s="232"/>
      <c r="T43" s="516">
        <f t="shared" si="0"/>
        <v>0</v>
      </c>
      <c r="U43" s="516">
        <f t="shared" si="1"/>
        <v>0</v>
      </c>
      <c r="V43" s="516">
        <f t="shared" si="2"/>
        <v>0</v>
      </c>
      <c r="W43" s="516">
        <f t="shared" si="3"/>
        <v>0</v>
      </c>
      <c r="X43" s="691"/>
      <c r="Y43" s="691"/>
      <c r="Z43" s="691"/>
      <c r="AA43" s="691"/>
      <c r="AB43" s="691"/>
      <c r="AC43" s="691"/>
      <c r="AD43" s="691"/>
      <c r="AE43" s="691"/>
      <c r="AF43" s="691"/>
      <c r="AG43" s="691"/>
    </row>
    <row r="44" spans="1:33" s="147" customFormat="1" ht="14.25" customHeight="1" x14ac:dyDescent="0.2">
      <c r="A44" s="816" t="s">
        <v>541</v>
      </c>
      <c r="B44" s="816"/>
      <c r="C44" s="207">
        <f>C39+C43</f>
        <v>0</v>
      </c>
      <c r="D44" s="207">
        <f>D39+D43</f>
        <v>0</v>
      </c>
      <c r="E44" s="207">
        <f t="shared" ref="E44:AG44" si="49">E39+E43</f>
        <v>0</v>
      </c>
      <c r="F44" s="207">
        <f t="shared" si="49"/>
        <v>0</v>
      </c>
      <c r="G44" s="207">
        <f t="shared" si="49"/>
        <v>0</v>
      </c>
      <c r="H44" s="207">
        <f t="shared" si="49"/>
        <v>0</v>
      </c>
      <c r="I44" s="207">
        <f t="shared" si="49"/>
        <v>0</v>
      </c>
      <c r="J44" s="207">
        <f t="shared" si="49"/>
        <v>0</v>
      </c>
      <c r="K44" s="207">
        <f t="shared" si="49"/>
        <v>0</v>
      </c>
      <c r="L44" s="207">
        <f t="shared" si="49"/>
        <v>0</v>
      </c>
      <c r="M44" s="207">
        <f t="shared" si="49"/>
        <v>0</v>
      </c>
      <c r="N44" s="207">
        <f t="shared" si="49"/>
        <v>0</v>
      </c>
      <c r="O44" s="207">
        <f t="shared" si="49"/>
        <v>0</v>
      </c>
      <c r="P44" s="207">
        <f t="shared" si="49"/>
        <v>0</v>
      </c>
      <c r="Q44" s="207">
        <f t="shared" si="49"/>
        <v>0</v>
      </c>
      <c r="R44" s="207">
        <f t="shared" si="49"/>
        <v>0</v>
      </c>
      <c r="S44" s="207">
        <f t="shared" si="49"/>
        <v>0</v>
      </c>
      <c r="T44" s="207">
        <f t="shared" si="49"/>
        <v>0</v>
      </c>
      <c r="U44" s="207">
        <f t="shared" si="49"/>
        <v>0</v>
      </c>
      <c r="V44" s="207">
        <f t="shared" si="49"/>
        <v>0</v>
      </c>
      <c r="W44" s="207">
        <f t="shared" si="49"/>
        <v>0</v>
      </c>
      <c r="X44" s="207">
        <f t="shared" si="49"/>
        <v>0</v>
      </c>
      <c r="Y44" s="207">
        <f t="shared" si="49"/>
        <v>0</v>
      </c>
      <c r="Z44" s="207">
        <f t="shared" si="49"/>
        <v>0</v>
      </c>
      <c r="AA44" s="207">
        <f t="shared" si="49"/>
        <v>0</v>
      </c>
      <c r="AB44" s="207">
        <f t="shared" si="49"/>
        <v>0</v>
      </c>
      <c r="AC44" s="207">
        <f t="shared" si="49"/>
        <v>0</v>
      </c>
      <c r="AD44" s="207">
        <f t="shared" si="49"/>
        <v>0</v>
      </c>
      <c r="AE44" s="207">
        <f t="shared" si="49"/>
        <v>0</v>
      </c>
      <c r="AF44" s="207">
        <f t="shared" si="49"/>
        <v>0</v>
      </c>
      <c r="AG44" s="207">
        <f t="shared" si="49"/>
        <v>0</v>
      </c>
    </row>
    <row r="45" spans="1:33" s="147" customFormat="1" ht="16.5" customHeight="1" x14ac:dyDescent="0.2">
      <c r="A45" s="522">
        <v>13</v>
      </c>
      <c r="B45" s="197" t="s">
        <v>76</v>
      </c>
      <c r="C45" s="692"/>
      <c r="D45" s="693"/>
      <c r="E45" s="693"/>
      <c r="F45" s="693"/>
      <c r="G45" s="693"/>
      <c r="H45" s="693"/>
      <c r="I45" s="693"/>
      <c r="J45" s="693"/>
      <c r="K45" s="693"/>
      <c r="L45" s="693"/>
      <c r="M45" s="693"/>
      <c r="N45" s="693"/>
      <c r="O45" s="693"/>
      <c r="P45" s="693"/>
      <c r="Q45" s="693"/>
      <c r="R45" s="693"/>
      <c r="S45" s="693"/>
      <c r="T45" s="207">
        <f>T40+T44</f>
        <v>0</v>
      </c>
      <c r="U45" s="207">
        <f>U40+U44</f>
        <v>0</v>
      </c>
      <c r="V45" s="207">
        <f>V40+V44</f>
        <v>0</v>
      </c>
      <c r="W45" s="207">
        <f>W40+W44</f>
        <v>0</v>
      </c>
      <c r="X45" s="692"/>
      <c r="Y45" s="692"/>
      <c r="Z45" s="692"/>
      <c r="AA45" s="692"/>
      <c r="AB45" s="692"/>
      <c r="AC45" s="692"/>
      <c r="AD45" s="692"/>
      <c r="AE45" s="692"/>
      <c r="AF45" s="692"/>
      <c r="AG45" s="692"/>
    </row>
    <row r="46" spans="1:33" s="147" customFormat="1" ht="14.25" customHeight="1" x14ac:dyDescent="0.2">
      <c r="A46" s="808" t="s">
        <v>430</v>
      </c>
      <c r="B46" s="808"/>
      <c r="C46" s="207">
        <f t="shared" ref="C46:AG46" si="50">C38+C44+C45</f>
        <v>0</v>
      </c>
      <c r="D46" s="233">
        <f t="shared" si="50"/>
        <v>0</v>
      </c>
      <c r="E46" s="233">
        <f t="shared" si="50"/>
        <v>0</v>
      </c>
      <c r="F46" s="233">
        <f t="shared" si="50"/>
        <v>0</v>
      </c>
      <c r="G46" s="233">
        <f t="shared" si="50"/>
        <v>0</v>
      </c>
      <c r="H46" s="233">
        <f t="shared" si="50"/>
        <v>0</v>
      </c>
      <c r="I46" s="233">
        <f t="shared" si="50"/>
        <v>0</v>
      </c>
      <c r="J46" s="233">
        <f t="shared" si="50"/>
        <v>0</v>
      </c>
      <c r="K46" s="233">
        <f t="shared" si="50"/>
        <v>0</v>
      </c>
      <c r="L46" s="233">
        <f t="shared" si="50"/>
        <v>0</v>
      </c>
      <c r="M46" s="233">
        <f t="shared" si="50"/>
        <v>0</v>
      </c>
      <c r="N46" s="233">
        <f t="shared" si="50"/>
        <v>0</v>
      </c>
      <c r="O46" s="233">
        <f t="shared" si="50"/>
        <v>0</v>
      </c>
      <c r="P46" s="233">
        <f t="shared" si="50"/>
        <v>0</v>
      </c>
      <c r="Q46" s="233">
        <f t="shared" si="50"/>
        <v>0</v>
      </c>
      <c r="R46" s="233">
        <f t="shared" si="50"/>
        <v>0</v>
      </c>
      <c r="S46" s="233">
        <f t="shared" si="50"/>
        <v>0</v>
      </c>
      <c r="T46" s="207">
        <f t="shared" si="50"/>
        <v>0</v>
      </c>
      <c r="U46" s="207">
        <f t="shared" si="50"/>
        <v>0</v>
      </c>
      <c r="V46" s="207">
        <f t="shared" si="50"/>
        <v>0</v>
      </c>
      <c r="W46" s="207">
        <f t="shared" si="50"/>
        <v>0</v>
      </c>
      <c r="X46" s="207">
        <f t="shared" si="50"/>
        <v>0</v>
      </c>
      <c r="Y46" s="207">
        <f t="shared" si="50"/>
        <v>0</v>
      </c>
      <c r="Z46" s="207">
        <f t="shared" si="50"/>
        <v>0</v>
      </c>
      <c r="AA46" s="207">
        <f t="shared" si="50"/>
        <v>0</v>
      </c>
      <c r="AB46" s="207">
        <f t="shared" si="50"/>
        <v>0</v>
      </c>
      <c r="AC46" s="207">
        <f t="shared" si="50"/>
        <v>0</v>
      </c>
      <c r="AD46" s="207">
        <f t="shared" si="50"/>
        <v>0</v>
      </c>
      <c r="AE46" s="207">
        <f t="shared" si="50"/>
        <v>0</v>
      </c>
      <c r="AF46" s="207">
        <f t="shared" si="50"/>
        <v>0</v>
      </c>
      <c r="AG46" s="207">
        <f t="shared" si="50"/>
        <v>0</v>
      </c>
    </row>
    <row r="47" spans="1:33" s="147" customFormat="1" x14ac:dyDescent="0.2">
      <c r="A47" s="683"/>
      <c r="B47" s="684"/>
      <c r="C47" s="685"/>
      <c r="D47" s="686"/>
      <c r="E47" s="686"/>
      <c r="F47" s="686"/>
      <c r="G47" s="686"/>
      <c r="H47" s="686"/>
      <c r="I47" s="686"/>
      <c r="J47" s="686"/>
      <c r="K47" s="686"/>
      <c r="L47" s="686"/>
      <c r="M47" s="686"/>
      <c r="N47" s="686"/>
      <c r="O47" s="686"/>
      <c r="P47" s="686"/>
      <c r="Q47" s="686"/>
      <c r="R47" s="686"/>
      <c r="S47" s="686"/>
      <c r="T47" s="687"/>
      <c r="U47" s="687"/>
      <c r="V47" s="687"/>
      <c r="W47" s="687"/>
      <c r="X47" s="687"/>
      <c r="Y47" s="687"/>
      <c r="Z47" s="687"/>
      <c r="AA47" s="687"/>
      <c r="AB47" s="687"/>
      <c r="AC47" s="687"/>
      <c r="AD47" s="687"/>
      <c r="AE47" s="687"/>
      <c r="AF47" s="687"/>
      <c r="AG47" s="687"/>
    </row>
    <row r="48" spans="1:33" s="147" customFormat="1" x14ac:dyDescent="0.2">
      <c r="A48" s="688"/>
      <c r="B48" s="95"/>
      <c r="C48" s="350"/>
      <c r="D48" s="351"/>
      <c r="E48" s="351"/>
      <c r="F48" s="351"/>
      <c r="G48" s="351"/>
      <c r="H48" s="351"/>
      <c r="I48" s="351"/>
      <c r="J48" s="351"/>
      <c r="K48" s="351"/>
      <c r="L48" s="351"/>
      <c r="M48" s="351"/>
      <c r="N48" s="351"/>
      <c r="O48" s="351"/>
      <c r="P48" s="351"/>
      <c r="Q48" s="351"/>
      <c r="R48" s="351"/>
      <c r="S48" s="351"/>
      <c r="T48" s="689"/>
      <c r="U48" s="689"/>
      <c r="V48" s="689"/>
      <c r="W48" s="689"/>
      <c r="X48" s="689"/>
      <c r="Y48" s="689"/>
      <c r="Z48" s="689"/>
      <c r="AA48" s="689"/>
      <c r="AB48" s="689"/>
      <c r="AC48" s="689"/>
      <c r="AD48" s="689"/>
      <c r="AE48" s="689"/>
      <c r="AF48" s="689"/>
      <c r="AG48" s="689"/>
    </row>
  </sheetData>
  <mergeCells count="34">
    <mergeCell ref="P5:S5"/>
    <mergeCell ref="V5:V6"/>
    <mergeCell ref="A46:B46"/>
    <mergeCell ref="A30:B30"/>
    <mergeCell ref="A33:B33"/>
    <mergeCell ref="A38:B38"/>
    <mergeCell ref="A44:B44"/>
    <mergeCell ref="B7:W7"/>
    <mergeCell ref="B25:W25"/>
    <mergeCell ref="A2:H2"/>
    <mergeCell ref="X5:X6"/>
    <mergeCell ref="Y5:Y6"/>
    <mergeCell ref="A24:B24"/>
    <mergeCell ref="D4:W4"/>
    <mergeCell ref="B4:B6"/>
    <mergeCell ref="A4:A6"/>
    <mergeCell ref="A17:B17"/>
    <mergeCell ref="A22:B22"/>
    <mergeCell ref="D5:G5"/>
    <mergeCell ref="T5:T6"/>
    <mergeCell ref="U5:U6"/>
    <mergeCell ref="W5:W6"/>
    <mergeCell ref="C5:C6"/>
    <mergeCell ref="H5:K5"/>
    <mergeCell ref="L5:O5"/>
    <mergeCell ref="AE5:AE6"/>
    <mergeCell ref="AF5:AF6"/>
    <mergeCell ref="AG5:AG6"/>
    <mergeCell ref="X4:AG4"/>
    <mergeCell ref="Z5:Z6"/>
    <mergeCell ref="AA5:AA6"/>
    <mergeCell ref="AB5:AB6"/>
    <mergeCell ref="AC5:AC6"/>
    <mergeCell ref="AD5:AD6"/>
  </mergeCells>
  <pageMargins left="0.23622047244094491" right="0.23622047244094491" top="0.74803149606299213" bottom="0.74803149606299213" header="0.31496062992125984" footer="0.31496062992125984"/>
  <pageSetup paperSize="9" scale="82" fitToHeight="0" orientation="landscape" r:id="rId1"/>
  <headerFooter>
    <oddHeader>&amp;C&amp;"Arial,Bold"&amp;16 &amp;K03+00011. PROIECȚIA VENITURILOR ȘI CHELTUIELILOR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36"/>
  <sheetViews>
    <sheetView zoomScale="80" zoomScaleNormal="80" workbookViewId="0">
      <selection activeCell="T20" sqref="T20"/>
    </sheetView>
  </sheetViews>
  <sheetFormatPr defaultRowHeight="12.75" x14ac:dyDescent="0.2"/>
  <cols>
    <col min="1" max="1" width="9.140625" style="690"/>
    <col min="2" max="2" width="47.7109375" style="26" customWidth="1"/>
    <col min="3" max="3" width="5.5703125" style="695" customWidth="1"/>
    <col min="4" max="19" width="4.7109375" style="694" customWidth="1"/>
    <col min="20" max="33" width="5.42578125" style="695" customWidth="1"/>
    <col min="34" max="16384" width="9.140625" style="28"/>
  </cols>
  <sheetData>
    <row r="1" spans="1:33" ht="39" customHeight="1" x14ac:dyDescent="0.2">
      <c r="A1" s="830" t="s">
        <v>781</v>
      </c>
      <c r="B1" s="831"/>
      <c r="C1" s="831"/>
      <c r="D1" s="831"/>
      <c r="E1" s="831"/>
      <c r="F1" s="831"/>
      <c r="G1" s="831"/>
      <c r="H1" s="831"/>
      <c r="I1" s="831"/>
      <c r="J1" s="831"/>
      <c r="K1" s="831"/>
      <c r="L1" s="831"/>
      <c r="M1" s="831"/>
      <c r="N1" s="222"/>
    </row>
    <row r="2" spans="1:33" ht="15.75" x14ac:dyDescent="0.2">
      <c r="A2" s="241"/>
      <c r="B2" s="696"/>
      <c r="C2" s="697"/>
      <c r="D2" s="698"/>
      <c r="E2" s="698"/>
      <c r="F2" s="698"/>
      <c r="G2" s="698"/>
      <c r="H2" s="698"/>
      <c r="I2" s="698"/>
      <c r="J2" s="698"/>
      <c r="K2" s="698"/>
      <c r="L2" s="698"/>
      <c r="M2" s="698"/>
      <c r="N2" s="222"/>
      <c r="AG2" s="695" t="s">
        <v>444</v>
      </c>
    </row>
    <row r="3" spans="1:33" ht="51" x14ac:dyDescent="0.2">
      <c r="A3" s="834" t="s">
        <v>459</v>
      </c>
      <c r="B3" s="810" t="s">
        <v>458</v>
      </c>
      <c r="C3" s="520" t="s">
        <v>468</v>
      </c>
      <c r="D3" s="838" t="s">
        <v>378</v>
      </c>
      <c r="E3" s="839"/>
      <c r="F3" s="839"/>
      <c r="G3" s="839"/>
      <c r="H3" s="839"/>
      <c r="I3" s="839"/>
      <c r="J3" s="839"/>
      <c r="K3" s="839"/>
      <c r="L3" s="839"/>
      <c r="M3" s="839"/>
      <c r="N3" s="839"/>
      <c r="O3" s="839"/>
      <c r="P3" s="839"/>
      <c r="Q3" s="839"/>
      <c r="R3" s="839"/>
      <c r="S3" s="839"/>
      <c r="T3" s="839"/>
      <c r="U3" s="839"/>
      <c r="V3" s="839"/>
      <c r="W3" s="839"/>
      <c r="X3" s="806" t="s">
        <v>519</v>
      </c>
      <c r="Y3" s="806"/>
      <c r="Z3" s="806"/>
      <c r="AA3" s="806"/>
      <c r="AB3" s="806"/>
      <c r="AC3" s="806"/>
      <c r="AD3" s="806"/>
      <c r="AE3" s="806"/>
      <c r="AF3" s="806"/>
      <c r="AG3" s="806"/>
    </row>
    <row r="4" spans="1:33" ht="15" customHeight="1" x14ac:dyDescent="0.2">
      <c r="A4" s="835"/>
      <c r="B4" s="832"/>
      <c r="C4" s="818" t="s">
        <v>461</v>
      </c>
      <c r="D4" s="829" t="s">
        <v>360</v>
      </c>
      <c r="E4" s="829"/>
      <c r="F4" s="829"/>
      <c r="G4" s="829"/>
      <c r="H4" s="829" t="s">
        <v>361</v>
      </c>
      <c r="I4" s="829"/>
      <c r="J4" s="829"/>
      <c r="K4" s="829"/>
      <c r="L4" s="840" t="s">
        <v>362</v>
      </c>
      <c r="M4" s="841"/>
      <c r="N4" s="841"/>
      <c r="O4" s="842"/>
      <c r="P4" s="840" t="s">
        <v>363</v>
      </c>
      <c r="Q4" s="841"/>
      <c r="R4" s="841"/>
      <c r="S4" s="842"/>
      <c r="T4" s="825" t="s">
        <v>469</v>
      </c>
      <c r="U4" s="825" t="s">
        <v>470</v>
      </c>
      <c r="V4" s="825" t="s">
        <v>471</v>
      </c>
      <c r="W4" s="825" t="s">
        <v>472</v>
      </c>
      <c r="X4" s="825">
        <v>5</v>
      </c>
      <c r="Y4" s="825">
        <v>6</v>
      </c>
      <c r="Z4" s="825">
        <v>7</v>
      </c>
      <c r="AA4" s="825">
        <v>8</v>
      </c>
      <c r="AB4" s="825">
        <v>9</v>
      </c>
      <c r="AC4" s="825">
        <v>10</v>
      </c>
      <c r="AD4" s="825">
        <v>11</v>
      </c>
      <c r="AE4" s="825">
        <v>12</v>
      </c>
      <c r="AF4" s="825">
        <v>13</v>
      </c>
      <c r="AG4" s="825">
        <v>14</v>
      </c>
    </row>
    <row r="5" spans="1:33" ht="23.25" customHeight="1" x14ac:dyDescent="0.2">
      <c r="A5" s="835"/>
      <c r="B5" s="833"/>
      <c r="C5" s="818"/>
      <c r="D5" s="223" t="s">
        <v>464</v>
      </c>
      <c r="E5" s="223" t="s">
        <v>465</v>
      </c>
      <c r="F5" s="223" t="s">
        <v>466</v>
      </c>
      <c r="G5" s="223" t="s">
        <v>467</v>
      </c>
      <c r="H5" s="223" t="s">
        <v>464</v>
      </c>
      <c r="I5" s="223" t="s">
        <v>465</v>
      </c>
      <c r="J5" s="223" t="s">
        <v>466</v>
      </c>
      <c r="K5" s="223" t="s">
        <v>467</v>
      </c>
      <c r="L5" s="223" t="s">
        <v>464</v>
      </c>
      <c r="M5" s="223" t="s">
        <v>465</v>
      </c>
      <c r="N5" s="223" t="s">
        <v>466</v>
      </c>
      <c r="O5" s="223" t="s">
        <v>467</v>
      </c>
      <c r="P5" s="223" t="s">
        <v>464</v>
      </c>
      <c r="Q5" s="223" t="s">
        <v>465</v>
      </c>
      <c r="R5" s="223" t="s">
        <v>466</v>
      </c>
      <c r="S5" s="223" t="s">
        <v>467</v>
      </c>
      <c r="T5" s="826"/>
      <c r="U5" s="826"/>
      <c r="V5" s="826"/>
      <c r="W5" s="826"/>
      <c r="X5" s="826"/>
      <c r="Y5" s="826"/>
      <c r="Z5" s="826"/>
      <c r="AA5" s="826"/>
      <c r="AB5" s="826"/>
      <c r="AC5" s="826"/>
      <c r="AD5" s="826"/>
      <c r="AE5" s="826"/>
      <c r="AF5" s="826"/>
      <c r="AG5" s="826"/>
    </row>
    <row r="6" spans="1:33" x14ac:dyDescent="0.2">
      <c r="A6" s="837" t="s">
        <v>457</v>
      </c>
      <c r="B6" s="837"/>
      <c r="C6" s="837"/>
      <c r="D6" s="837"/>
      <c r="E6" s="837"/>
      <c r="F6" s="837"/>
      <c r="G6" s="837"/>
      <c r="H6" s="837"/>
      <c r="I6" s="837"/>
      <c r="J6" s="837"/>
      <c r="K6" s="837"/>
      <c r="L6" s="837"/>
      <c r="M6" s="837"/>
      <c r="N6" s="837"/>
    </row>
    <row r="7" spans="1:33" s="147" customFormat="1" ht="15.75" customHeight="1" x14ac:dyDescent="0.2">
      <c r="A7" s="245">
        <v>1</v>
      </c>
      <c r="B7" s="184" t="s">
        <v>456</v>
      </c>
      <c r="C7" s="185">
        <f>SUM('11 Venituri si cheltuieli'!C8:C13)</f>
        <v>0</v>
      </c>
      <c r="D7" s="224">
        <f>SUM('11 Venituri si cheltuieli'!D8:D13)</f>
        <v>0</v>
      </c>
      <c r="E7" s="224">
        <f>SUM('11 Venituri si cheltuieli'!E8:E13)</f>
        <v>0</v>
      </c>
      <c r="F7" s="224">
        <f>SUM('11 Venituri si cheltuieli'!F8:F13)</f>
        <v>0</v>
      </c>
      <c r="G7" s="224">
        <f>SUM('11 Venituri si cheltuieli'!G8:G13)</f>
        <v>0</v>
      </c>
      <c r="H7" s="224">
        <f>SUM('11 Venituri si cheltuieli'!H8:H13)</f>
        <v>0</v>
      </c>
      <c r="I7" s="224">
        <f>SUM('11 Venituri si cheltuieli'!I8:I13)</f>
        <v>0</v>
      </c>
      <c r="J7" s="224">
        <f>SUM('11 Venituri si cheltuieli'!J8:J13)</f>
        <v>0</v>
      </c>
      <c r="K7" s="224">
        <f>SUM('11 Venituri si cheltuieli'!K8:K13)</f>
        <v>0</v>
      </c>
      <c r="L7" s="224">
        <f>SUM('11 Venituri si cheltuieli'!L8:L13)</f>
        <v>0</v>
      </c>
      <c r="M7" s="224">
        <f>SUM('11 Venituri si cheltuieli'!M8:M13)</f>
        <v>0</v>
      </c>
      <c r="N7" s="224">
        <f>SUM('11 Venituri si cheltuieli'!N8:N13)</f>
        <v>0</v>
      </c>
      <c r="O7" s="224">
        <f>SUM('11 Venituri si cheltuieli'!O8:O13)</f>
        <v>0</v>
      </c>
      <c r="P7" s="224">
        <f>SUM('11 Venituri si cheltuieli'!P8:P13)</f>
        <v>0</v>
      </c>
      <c r="Q7" s="224">
        <f>SUM('11 Venituri si cheltuieli'!Q8:Q13)</f>
        <v>0</v>
      </c>
      <c r="R7" s="224">
        <f>SUM('11 Venituri si cheltuieli'!R8:R13)</f>
        <v>0</v>
      </c>
      <c r="S7" s="224">
        <f>SUM('11 Venituri si cheltuieli'!S8:S13)</f>
        <v>0</v>
      </c>
      <c r="T7" s="185">
        <f>SUM('11 Venituri si cheltuieli'!T8:T13)</f>
        <v>0</v>
      </c>
      <c r="U7" s="185">
        <f>SUM('11 Venituri si cheltuieli'!U8:U13)</f>
        <v>0</v>
      </c>
      <c r="V7" s="185">
        <f>SUM('11 Venituri si cheltuieli'!V8:V13)</f>
        <v>0</v>
      </c>
      <c r="W7" s="185">
        <f>SUM('11 Venituri si cheltuieli'!W8:W13)</f>
        <v>0</v>
      </c>
      <c r="X7" s="185">
        <f>SUM('11 Venituri si cheltuieli'!X8:X13)</f>
        <v>0</v>
      </c>
      <c r="Y7" s="185">
        <f>SUM('11 Venituri si cheltuieli'!Y8:Y13)</f>
        <v>0</v>
      </c>
      <c r="Z7" s="185">
        <f>SUM('11 Venituri si cheltuieli'!Z8:Z13)</f>
        <v>0</v>
      </c>
      <c r="AA7" s="185">
        <f>SUM('11 Venituri si cheltuieli'!AA8:AA13)</f>
        <v>0</v>
      </c>
      <c r="AB7" s="185">
        <f>SUM('11 Venituri si cheltuieli'!AB8:AB13)</f>
        <v>0</v>
      </c>
      <c r="AC7" s="185">
        <f>SUM('11 Venituri si cheltuieli'!AC8:AC13)</f>
        <v>0</v>
      </c>
      <c r="AD7" s="185">
        <f>SUM('11 Venituri si cheltuieli'!AD8:AD13)</f>
        <v>0</v>
      </c>
      <c r="AE7" s="185">
        <f>SUM('11 Venituri si cheltuieli'!AE8:AE13)</f>
        <v>0</v>
      </c>
      <c r="AF7" s="185">
        <f>SUM('11 Venituri si cheltuieli'!AF8:AF13)</f>
        <v>0</v>
      </c>
      <c r="AG7" s="185">
        <f>SUM('11 Venituri si cheltuieli'!AG8:AG13)</f>
        <v>0</v>
      </c>
    </row>
    <row r="8" spans="1:33" s="147" customFormat="1" ht="15.75" customHeight="1" x14ac:dyDescent="0.2">
      <c r="A8" s="245">
        <v>2</v>
      </c>
      <c r="B8" s="184" t="s">
        <v>373</v>
      </c>
      <c r="C8" s="185">
        <f>'11 Venituri si cheltuieli'!C14</f>
        <v>0</v>
      </c>
      <c r="D8" s="224">
        <f>'11 Venituri si cheltuieli'!D14</f>
        <v>0</v>
      </c>
      <c r="E8" s="224">
        <f>'11 Venituri si cheltuieli'!E14</f>
        <v>0</v>
      </c>
      <c r="F8" s="224">
        <f>'11 Venituri si cheltuieli'!F14</f>
        <v>0</v>
      </c>
      <c r="G8" s="224">
        <f>'11 Venituri si cheltuieli'!G14</f>
        <v>0</v>
      </c>
      <c r="H8" s="224">
        <f>'11 Venituri si cheltuieli'!H14</f>
        <v>0</v>
      </c>
      <c r="I8" s="224">
        <f>'11 Venituri si cheltuieli'!I14</f>
        <v>0</v>
      </c>
      <c r="J8" s="224">
        <f>'11 Venituri si cheltuieli'!J14</f>
        <v>0</v>
      </c>
      <c r="K8" s="224">
        <f>'11 Venituri si cheltuieli'!K14</f>
        <v>0</v>
      </c>
      <c r="L8" s="224">
        <f>'11 Venituri si cheltuieli'!L14</f>
        <v>0</v>
      </c>
      <c r="M8" s="224">
        <f>'11 Venituri si cheltuieli'!M14</f>
        <v>0</v>
      </c>
      <c r="N8" s="224">
        <f>'11 Venituri si cheltuieli'!N14</f>
        <v>0</v>
      </c>
      <c r="O8" s="224">
        <f>'11 Venituri si cheltuieli'!O14</f>
        <v>0</v>
      </c>
      <c r="P8" s="224">
        <f>'11 Venituri si cheltuieli'!P14</f>
        <v>0</v>
      </c>
      <c r="Q8" s="224">
        <f>'11 Venituri si cheltuieli'!Q14</f>
        <v>0</v>
      </c>
      <c r="R8" s="224">
        <f>'11 Venituri si cheltuieli'!R14</f>
        <v>0</v>
      </c>
      <c r="S8" s="224">
        <f>'11 Venituri si cheltuieli'!S14</f>
        <v>0</v>
      </c>
      <c r="T8" s="185">
        <f>'11 Venituri si cheltuieli'!T14</f>
        <v>0</v>
      </c>
      <c r="U8" s="185">
        <f>'11 Venituri si cheltuieli'!U14</f>
        <v>0</v>
      </c>
      <c r="V8" s="185">
        <f>'11 Venituri si cheltuieli'!V14</f>
        <v>0</v>
      </c>
      <c r="W8" s="185">
        <f>'11 Venituri si cheltuieli'!W14</f>
        <v>0</v>
      </c>
      <c r="X8" s="185">
        <f>'11 Venituri si cheltuieli'!X14</f>
        <v>0</v>
      </c>
      <c r="Y8" s="185">
        <f>'11 Venituri si cheltuieli'!Y14</f>
        <v>0</v>
      </c>
      <c r="Z8" s="185">
        <f>'11 Venituri si cheltuieli'!Z14</f>
        <v>0</v>
      </c>
      <c r="AA8" s="185">
        <f>'11 Venituri si cheltuieli'!AA14</f>
        <v>0</v>
      </c>
      <c r="AB8" s="185">
        <f>'11 Venituri si cheltuieli'!AB14</f>
        <v>0</v>
      </c>
      <c r="AC8" s="185">
        <f>'11 Venituri si cheltuieli'!AC14</f>
        <v>0</v>
      </c>
      <c r="AD8" s="185">
        <f>'11 Venituri si cheltuieli'!AD14</f>
        <v>0</v>
      </c>
      <c r="AE8" s="185">
        <f>'11 Venituri si cheltuieli'!AE14</f>
        <v>0</v>
      </c>
      <c r="AF8" s="185">
        <f>'11 Venituri si cheltuieli'!AF14</f>
        <v>0</v>
      </c>
      <c r="AG8" s="185">
        <f>'11 Venituri si cheltuieli'!AG14</f>
        <v>0</v>
      </c>
    </row>
    <row r="9" spans="1:33" s="147" customFormat="1" ht="15.75" customHeight="1" x14ac:dyDescent="0.2">
      <c r="A9" s="245">
        <v>3</v>
      </c>
      <c r="B9" s="184" t="s">
        <v>455</v>
      </c>
      <c r="C9" s="185">
        <f>'11 Venituri si cheltuieli'!C15</f>
        <v>0</v>
      </c>
      <c r="D9" s="224">
        <f>'11 Venituri si cheltuieli'!D15</f>
        <v>0</v>
      </c>
      <c r="E9" s="224">
        <f>'11 Venituri si cheltuieli'!E15</f>
        <v>0</v>
      </c>
      <c r="F9" s="224">
        <f>'11 Venituri si cheltuieli'!F15</f>
        <v>0</v>
      </c>
      <c r="G9" s="224">
        <f>'11 Venituri si cheltuieli'!G15</f>
        <v>0</v>
      </c>
      <c r="H9" s="224">
        <f>'11 Venituri si cheltuieli'!H15</f>
        <v>0</v>
      </c>
      <c r="I9" s="224">
        <f>'11 Venituri si cheltuieli'!I15</f>
        <v>0</v>
      </c>
      <c r="J9" s="224">
        <f>'11 Venituri si cheltuieli'!J15</f>
        <v>0</v>
      </c>
      <c r="K9" s="224">
        <f>'11 Venituri si cheltuieli'!K15</f>
        <v>0</v>
      </c>
      <c r="L9" s="224">
        <f>'11 Venituri si cheltuieli'!L15</f>
        <v>0</v>
      </c>
      <c r="M9" s="224">
        <f>'11 Venituri si cheltuieli'!M15</f>
        <v>0</v>
      </c>
      <c r="N9" s="224">
        <f>'11 Venituri si cheltuieli'!N15</f>
        <v>0</v>
      </c>
      <c r="O9" s="224">
        <f>'11 Venituri si cheltuieli'!O15</f>
        <v>0</v>
      </c>
      <c r="P9" s="224">
        <f>'11 Venituri si cheltuieli'!P15</f>
        <v>0</v>
      </c>
      <c r="Q9" s="224">
        <f>'11 Venituri si cheltuieli'!Q15</f>
        <v>0</v>
      </c>
      <c r="R9" s="224">
        <f>'11 Venituri si cheltuieli'!R15</f>
        <v>0</v>
      </c>
      <c r="S9" s="224">
        <f>'11 Venituri si cheltuieli'!S15</f>
        <v>0</v>
      </c>
      <c r="T9" s="185">
        <f>'11 Venituri si cheltuieli'!T15</f>
        <v>0</v>
      </c>
      <c r="U9" s="185">
        <f>'11 Venituri si cheltuieli'!U15</f>
        <v>0</v>
      </c>
      <c r="V9" s="185">
        <f>'11 Venituri si cheltuieli'!V15</f>
        <v>0</v>
      </c>
      <c r="W9" s="185">
        <f>'11 Venituri si cheltuieli'!W15</f>
        <v>0</v>
      </c>
      <c r="X9" s="185">
        <f>'11 Venituri si cheltuieli'!X15</f>
        <v>0</v>
      </c>
      <c r="Y9" s="185">
        <f>'11 Venituri si cheltuieli'!Y15</f>
        <v>0</v>
      </c>
      <c r="Z9" s="185">
        <f>'11 Venituri si cheltuieli'!Z15</f>
        <v>0</v>
      </c>
      <c r="AA9" s="185">
        <f>'11 Venituri si cheltuieli'!AA15</f>
        <v>0</v>
      </c>
      <c r="AB9" s="185">
        <f>'11 Venituri si cheltuieli'!AB15</f>
        <v>0</v>
      </c>
      <c r="AC9" s="185">
        <f>'11 Venituri si cheltuieli'!AC15</f>
        <v>0</v>
      </c>
      <c r="AD9" s="185">
        <f>'11 Venituri si cheltuieli'!AD15</f>
        <v>0</v>
      </c>
      <c r="AE9" s="185">
        <f>'11 Venituri si cheltuieli'!AE15</f>
        <v>0</v>
      </c>
      <c r="AF9" s="185">
        <f>'11 Venituri si cheltuieli'!AF15</f>
        <v>0</v>
      </c>
      <c r="AG9" s="185">
        <f>'11 Venituri si cheltuieli'!AG15</f>
        <v>0</v>
      </c>
    </row>
    <row r="10" spans="1:33" s="147" customFormat="1" ht="15.75" customHeight="1" x14ac:dyDescent="0.2">
      <c r="A10" s="245">
        <v>4</v>
      </c>
      <c r="B10" s="184" t="s">
        <v>89</v>
      </c>
      <c r="C10" s="185">
        <f>'11 Venituri si cheltuieli'!C16</f>
        <v>0</v>
      </c>
      <c r="D10" s="224">
        <f>'11 Venituri si cheltuieli'!D16</f>
        <v>0</v>
      </c>
      <c r="E10" s="224">
        <f>'11 Venituri si cheltuieli'!E16</f>
        <v>0</v>
      </c>
      <c r="F10" s="224">
        <f>'11 Venituri si cheltuieli'!F16</f>
        <v>0</v>
      </c>
      <c r="G10" s="224">
        <f>'11 Venituri si cheltuieli'!G16</f>
        <v>0</v>
      </c>
      <c r="H10" s="224">
        <f>'11 Venituri si cheltuieli'!H16</f>
        <v>0</v>
      </c>
      <c r="I10" s="224">
        <f>'11 Venituri si cheltuieli'!I16</f>
        <v>0</v>
      </c>
      <c r="J10" s="224">
        <f>'11 Venituri si cheltuieli'!J16</f>
        <v>0</v>
      </c>
      <c r="K10" s="224">
        <f>'11 Venituri si cheltuieli'!K16</f>
        <v>0</v>
      </c>
      <c r="L10" s="224">
        <f>'11 Venituri si cheltuieli'!L16</f>
        <v>0</v>
      </c>
      <c r="M10" s="224">
        <f>'11 Venituri si cheltuieli'!M16</f>
        <v>0</v>
      </c>
      <c r="N10" s="224">
        <f>'11 Venituri si cheltuieli'!N16</f>
        <v>0</v>
      </c>
      <c r="O10" s="224">
        <f>'11 Venituri si cheltuieli'!O16</f>
        <v>0</v>
      </c>
      <c r="P10" s="224">
        <f>'11 Venituri si cheltuieli'!P16</f>
        <v>0</v>
      </c>
      <c r="Q10" s="224">
        <f>'11 Venituri si cheltuieli'!Q16</f>
        <v>0</v>
      </c>
      <c r="R10" s="224">
        <f>'11 Venituri si cheltuieli'!R16</f>
        <v>0</v>
      </c>
      <c r="S10" s="224">
        <f>'11 Venituri si cheltuieli'!S16</f>
        <v>0</v>
      </c>
      <c r="T10" s="185">
        <f>'11 Venituri si cheltuieli'!T16</f>
        <v>0</v>
      </c>
      <c r="U10" s="185">
        <f>'11 Venituri si cheltuieli'!U16</f>
        <v>0</v>
      </c>
      <c r="V10" s="185">
        <f>'11 Venituri si cheltuieli'!V16</f>
        <v>0</v>
      </c>
      <c r="W10" s="185">
        <f>'11 Venituri si cheltuieli'!W16</f>
        <v>0</v>
      </c>
      <c r="X10" s="185">
        <f>'11 Venituri si cheltuieli'!X16</f>
        <v>0</v>
      </c>
      <c r="Y10" s="185">
        <f>'11 Venituri si cheltuieli'!Y16</f>
        <v>0</v>
      </c>
      <c r="Z10" s="185">
        <f>'11 Venituri si cheltuieli'!Z16</f>
        <v>0</v>
      </c>
      <c r="AA10" s="185">
        <f>'11 Venituri si cheltuieli'!AA16</f>
        <v>0</v>
      </c>
      <c r="AB10" s="185">
        <f>'11 Venituri si cheltuieli'!AB16</f>
        <v>0</v>
      </c>
      <c r="AC10" s="185">
        <f>'11 Venituri si cheltuieli'!AC16</f>
        <v>0</v>
      </c>
      <c r="AD10" s="185">
        <f>'11 Venituri si cheltuieli'!AD16</f>
        <v>0</v>
      </c>
      <c r="AE10" s="185">
        <f>'11 Venituri si cheltuieli'!AE16</f>
        <v>0</v>
      </c>
      <c r="AF10" s="185">
        <f>'11 Venituri si cheltuieli'!AF16</f>
        <v>0</v>
      </c>
      <c r="AG10" s="185">
        <f>'11 Venituri si cheltuieli'!AG16</f>
        <v>0</v>
      </c>
    </row>
    <row r="11" spans="1:33" s="147" customFormat="1" ht="15.75" customHeight="1" x14ac:dyDescent="0.2">
      <c r="A11" s="836" t="s">
        <v>441</v>
      </c>
      <c r="B11" s="836" t="s">
        <v>375</v>
      </c>
      <c r="C11" s="186">
        <f>SUM(C7:C10)</f>
        <v>0</v>
      </c>
      <c r="D11" s="225">
        <f t="shared" ref="D11:W11" si="0">SUM(D7:D10)</f>
        <v>0</v>
      </c>
      <c r="E11" s="225">
        <f t="shared" si="0"/>
        <v>0</v>
      </c>
      <c r="F11" s="225">
        <f t="shared" si="0"/>
        <v>0</v>
      </c>
      <c r="G11" s="225">
        <f t="shared" si="0"/>
        <v>0</v>
      </c>
      <c r="H11" s="225">
        <f t="shared" si="0"/>
        <v>0</v>
      </c>
      <c r="I11" s="225">
        <f t="shared" si="0"/>
        <v>0</v>
      </c>
      <c r="J11" s="225">
        <f t="shared" si="0"/>
        <v>0</v>
      </c>
      <c r="K11" s="225">
        <f t="shared" si="0"/>
        <v>0</v>
      </c>
      <c r="L11" s="225">
        <f t="shared" si="0"/>
        <v>0</v>
      </c>
      <c r="M11" s="225">
        <f t="shared" si="0"/>
        <v>0</v>
      </c>
      <c r="N11" s="225">
        <f t="shared" si="0"/>
        <v>0</v>
      </c>
      <c r="O11" s="225">
        <f t="shared" si="0"/>
        <v>0</v>
      </c>
      <c r="P11" s="225">
        <f t="shared" si="0"/>
        <v>0</v>
      </c>
      <c r="Q11" s="225">
        <f t="shared" si="0"/>
        <v>0</v>
      </c>
      <c r="R11" s="225">
        <f t="shared" si="0"/>
        <v>0</v>
      </c>
      <c r="S11" s="225">
        <f t="shared" si="0"/>
        <v>0</v>
      </c>
      <c r="T11" s="186">
        <f t="shared" si="0"/>
        <v>0</v>
      </c>
      <c r="U11" s="186">
        <f t="shared" si="0"/>
        <v>0</v>
      </c>
      <c r="V11" s="186">
        <f t="shared" si="0"/>
        <v>0</v>
      </c>
      <c r="W11" s="186">
        <f t="shared" si="0"/>
        <v>0</v>
      </c>
      <c r="X11" s="186">
        <f>SUM(X7:X10)</f>
        <v>0</v>
      </c>
      <c r="Y11" s="186">
        <f t="shared" ref="Y11" si="1">SUM(Y7:Y10)</f>
        <v>0</v>
      </c>
      <c r="Z11" s="186">
        <f t="shared" ref="Z11" si="2">SUM(Z7:Z10)</f>
        <v>0</v>
      </c>
      <c r="AA11" s="186">
        <f t="shared" ref="AA11" si="3">SUM(AA7:AA10)</f>
        <v>0</v>
      </c>
      <c r="AB11" s="186">
        <f t="shared" ref="AB11" si="4">SUM(AB7:AB10)</f>
        <v>0</v>
      </c>
      <c r="AC11" s="186">
        <f t="shared" ref="AC11" si="5">SUM(AC7:AC10)</f>
        <v>0</v>
      </c>
      <c r="AD11" s="186">
        <f t="shared" ref="AD11" si="6">SUM(AD7:AD10)</f>
        <v>0</v>
      </c>
      <c r="AE11" s="186">
        <f t="shared" ref="AE11" si="7">SUM(AE7:AE10)</f>
        <v>0</v>
      </c>
      <c r="AF11" s="186">
        <f t="shared" ref="AF11" si="8">SUM(AF7:AF10)</f>
        <v>0</v>
      </c>
      <c r="AG11" s="186">
        <f t="shared" ref="AG11" si="9">SUM(AG7:AG10)</f>
        <v>0</v>
      </c>
    </row>
    <row r="12" spans="1:33" s="147" customFormat="1" ht="15.75" customHeight="1" x14ac:dyDescent="0.2">
      <c r="A12" s="828" t="s">
        <v>454</v>
      </c>
      <c r="B12" s="828"/>
      <c r="C12" s="828"/>
      <c r="D12" s="828"/>
      <c r="E12" s="828"/>
      <c r="F12" s="828"/>
      <c r="G12" s="828"/>
      <c r="H12" s="828"/>
      <c r="I12" s="828"/>
      <c r="J12" s="828"/>
      <c r="K12" s="828"/>
      <c r="L12" s="828"/>
      <c r="M12" s="828"/>
      <c r="N12" s="828"/>
      <c r="O12" s="699"/>
      <c r="P12" s="699"/>
      <c r="Q12" s="699"/>
      <c r="R12" s="699"/>
      <c r="S12" s="699"/>
      <c r="T12" s="700"/>
      <c r="U12" s="700"/>
      <c r="V12" s="700"/>
      <c r="W12" s="700"/>
      <c r="X12" s="700"/>
      <c r="Y12" s="700"/>
      <c r="Z12" s="700"/>
      <c r="AA12" s="700"/>
      <c r="AB12" s="700"/>
      <c r="AC12" s="700"/>
      <c r="AD12" s="700"/>
      <c r="AE12" s="700"/>
      <c r="AF12" s="700"/>
      <c r="AG12" s="700"/>
    </row>
    <row r="13" spans="1:33" s="147" customFormat="1" ht="15.75" customHeight="1" x14ac:dyDescent="0.2">
      <c r="A13" s="246">
        <v>5</v>
      </c>
      <c r="B13" s="184" t="s">
        <v>453</v>
      </c>
      <c r="C13" s="187">
        <f>'11 Venituri si cheltuieli'!C30</f>
        <v>0</v>
      </c>
      <c r="D13" s="226">
        <f>'11 Venituri si cheltuieli'!D30</f>
        <v>0</v>
      </c>
      <c r="E13" s="226">
        <f>'11 Venituri si cheltuieli'!E30</f>
        <v>0</v>
      </c>
      <c r="F13" s="226">
        <f>'11 Venituri si cheltuieli'!F30</f>
        <v>0</v>
      </c>
      <c r="G13" s="226">
        <f>'11 Venituri si cheltuieli'!G30</f>
        <v>0</v>
      </c>
      <c r="H13" s="226">
        <f>'11 Venituri si cheltuieli'!H30</f>
        <v>0</v>
      </c>
      <c r="I13" s="226">
        <f>'11 Venituri si cheltuieli'!I30</f>
        <v>0</v>
      </c>
      <c r="J13" s="226">
        <f>'11 Venituri si cheltuieli'!J30</f>
        <v>0</v>
      </c>
      <c r="K13" s="226">
        <f>'11 Venituri si cheltuieli'!K30</f>
        <v>0</v>
      </c>
      <c r="L13" s="226">
        <f>'11 Venituri si cheltuieli'!L30</f>
        <v>0</v>
      </c>
      <c r="M13" s="226">
        <f>'11 Venituri si cheltuieli'!M30</f>
        <v>0</v>
      </c>
      <c r="N13" s="226">
        <f>'11 Venituri si cheltuieli'!N30</f>
        <v>0</v>
      </c>
      <c r="O13" s="226">
        <f>'11 Venituri si cheltuieli'!O30</f>
        <v>0</v>
      </c>
      <c r="P13" s="226">
        <f>'11 Venituri si cheltuieli'!P30</f>
        <v>0</v>
      </c>
      <c r="Q13" s="226">
        <f>'11 Venituri si cheltuieli'!Q30</f>
        <v>0</v>
      </c>
      <c r="R13" s="226">
        <f>'11 Venituri si cheltuieli'!R30</f>
        <v>0</v>
      </c>
      <c r="S13" s="226">
        <f>'11 Venituri si cheltuieli'!S30</f>
        <v>0</v>
      </c>
      <c r="T13" s="187">
        <f>'11 Venituri si cheltuieli'!T30</f>
        <v>0</v>
      </c>
      <c r="U13" s="187">
        <f>'11 Venituri si cheltuieli'!U30</f>
        <v>0</v>
      </c>
      <c r="V13" s="187">
        <f>'11 Venituri si cheltuieli'!V30</f>
        <v>0</v>
      </c>
      <c r="W13" s="187">
        <f>'11 Venituri si cheltuieli'!W30</f>
        <v>0</v>
      </c>
      <c r="X13" s="187">
        <f>'11 Venituri si cheltuieli'!X30</f>
        <v>0</v>
      </c>
      <c r="Y13" s="187">
        <f>'11 Venituri si cheltuieli'!Y30</f>
        <v>0</v>
      </c>
      <c r="Z13" s="187">
        <f>'11 Venituri si cheltuieli'!Z30</f>
        <v>0</v>
      </c>
      <c r="AA13" s="187">
        <f>'11 Venituri si cheltuieli'!AA30</f>
        <v>0</v>
      </c>
      <c r="AB13" s="187">
        <f>'11 Venituri si cheltuieli'!AB30</f>
        <v>0</v>
      </c>
      <c r="AC13" s="187">
        <f>'11 Venituri si cheltuieli'!AC30</f>
        <v>0</v>
      </c>
      <c r="AD13" s="187">
        <f>'11 Venituri si cheltuieli'!AD30</f>
        <v>0</v>
      </c>
      <c r="AE13" s="187">
        <f>'11 Venituri si cheltuieli'!AE30</f>
        <v>0</v>
      </c>
      <c r="AF13" s="187">
        <f>'11 Venituri si cheltuieli'!AF30</f>
        <v>0</v>
      </c>
      <c r="AG13" s="187">
        <f>'11 Venituri si cheltuieli'!AG30</f>
        <v>0</v>
      </c>
    </row>
    <row r="14" spans="1:33" s="147" customFormat="1" ht="15.75" customHeight="1" x14ac:dyDescent="0.2">
      <c r="A14" s="246">
        <v>6</v>
      </c>
      <c r="B14" s="184" t="s">
        <v>452</v>
      </c>
      <c r="C14" s="187">
        <f>'11 Venituri si cheltuieli'!C33</f>
        <v>0</v>
      </c>
      <c r="D14" s="226">
        <f>'11 Venituri si cheltuieli'!D33</f>
        <v>0</v>
      </c>
      <c r="E14" s="226">
        <f>'11 Venituri si cheltuieli'!E33</f>
        <v>0</v>
      </c>
      <c r="F14" s="226">
        <f>'11 Venituri si cheltuieli'!F33</f>
        <v>0</v>
      </c>
      <c r="G14" s="226">
        <f>'11 Venituri si cheltuieli'!G33</f>
        <v>0</v>
      </c>
      <c r="H14" s="226">
        <f>'11 Venituri si cheltuieli'!H33</f>
        <v>0</v>
      </c>
      <c r="I14" s="226">
        <f>'11 Venituri si cheltuieli'!I33</f>
        <v>0</v>
      </c>
      <c r="J14" s="226">
        <f>'11 Venituri si cheltuieli'!J33</f>
        <v>0</v>
      </c>
      <c r="K14" s="226">
        <f>'11 Venituri si cheltuieli'!K33</f>
        <v>0</v>
      </c>
      <c r="L14" s="226">
        <f>'11 Venituri si cheltuieli'!L33</f>
        <v>0</v>
      </c>
      <c r="M14" s="226">
        <f>'11 Venituri si cheltuieli'!M33</f>
        <v>0</v>
      </c>
      <c r="N14" s="226">
        <f>'11 Venituri si cheltuieli'!N33</f>
        <v>0</v>
      </c>
      <c r="O14" s="226">
        <f>'11 Venituri si cheltuieli'!O33</f>
        <v>0</v>
      </c>
      <c r="P14" s="226">
        <f>'11 Venituri si cheltuieli'!P33</f>
        <v>0</v>
      </c>
      <c r="Q14" s="226">
        <f>'11 Venituri si cheltuieli'!Q33</f>
        <v>0</v>
      </c>
      <c r="R14" s="226">
        <f>'11 Venituri si cheltuieli'!R33</f>
        <v>0</v>
      </c>
      <c r="S14" s="226">
        <f>'11 Venituri si cheltuieli'!S33</f>
        <v>0</v>
      </c>
      <c r="T14" s="187">
        <f>'11 Venituri si cheltuieli'!T33</f>
        <v>0</v>
      </c>
      <c r="U14" s="187">
        <f>'11 Venituri si cheltuieli'!U33</f>
        <v>0</v>
      </c>
      <c r="V14" s="187">
        <f>'11 Venituri si cheltuieli'!V33</f>
        <v>0</v>
      </c>
      <c r="W14" s="187">
        <f>'11 Venituri si cheltuieli'!W33</f>
        <v>0</v>
      </c>
      <c r="X14" s="187">
        <f>'11 Venituri si cheltuieli'!X33</f>
        <v>0</v>
      </c>
      <c r="Y14" s="187">
        <f>'11 Venituri si cheltuieli'!Y33</f>
        <v>0</v>
      </c>
      <c r="Z14" s="187">
        <f>'11 Venituri si cheltuieli'!Z33</f>
        <v>0</v>
      </c>
      <c r="AA14" s="187">
        <f>'11 Venituri si cheltuieli'!AA33</f>
        <v>0</v>
      </c>
      <c r="AB14" s="187">
        <f>'11 Venituri si cheltuieli'!AB33</f>
        <v>0</v>
      </c>
      <c r="AC14" s="187">
        <f>'11 Venituri si cheltuieli'!AC33</f>
        <v>0</v>
      </c>
      <c r="AD14" s="187">
        <f>'11 Venituri si cheltuieli'!AD33</f>
        <v>0</v>
      </c>
      <c r="AE14" s="187">
        <f>'11 Venituri si cheltuieli'!AE33</f>
        <v>0</v>
      </c>
      <c r="AF14" s="187">
        <f>'11 Venituri si cheltuieli'!AF33</f>
        <v>0</v>
      </c>
      <c r="AG14" s="187">
        <f>'11 Venituri si cheltuieli'!AG33</f>
        <v>0</v>
      </c>
    </row>
    <row r="15" spans="1:33" s="147" customFormat="1" ht="15.75" customHeight="1" x14ac:dyDescent="0.2">
      <c r="A15" s="246">
        <v>7</v>
      </c>
      <c r="B15" s="184" t="s">
        <v>550</v>
      </c>
      <c r="C15" s="187">
        <f>SUM('11 Venituri si cheltuieli'!C34:C36)</f>
        <v>0</v>
      </c>
      <c r="D15" s="187">
        <f>SUM('11 Venituri si cheltuieli'!D34:D36)</f>
        <v>0</v>
      </c>
      <c r="E15" s="187">
        <f>SUM('11 Venituri si cheltuieli'!E34:E36)</f>
        <v>0</v>
      </c>
      <c r="F15" s="187">
        <f>SUM('11 Venituri si cheltuieli'!F34:F36)</f>
        <v>0</v>
      </c>
      <c r="G15" s="187">
        <f>SUM('11 Venituri si cheltuieli'!G34:G36)</f>
        <v>0</v>
      </c>
      <c r="H15" s="187">
        <f>SUM('11 Venituri si cheltuieli'!H34:H36)</f>
        <v>0</v>
      </c>
      <c r="I15" s="187">
        <f>SUM('11 Venituri si cheltuieli'!I34:I36)</f>
        <v>0</v>
      </c>
      <c r="J15" s="187">
        <f>SUM('11 Venituri si cheltuieli'!J34:J36)</f>
        <v>0</v>
      </c>
      <c r="K15" s="187">
        <f>SUM('11 Venituri si cheltuieli'!K34:K36)</f>
        <v>0</v>
      </c>
      <c r="L15" s="187">
        <f>SUM('11 Venituri si cheltuieli'!L34:L36)</f>
        <v>0</v>
      </c>
      <c r="M15" s="187">
        <f>SUM('11 Venituri si cheltuieli'!M34:M36)</f>
        <v>0</v>
      </c>
      <c r="N15" s="187">
        <f>SUM('11 Venituri si cheltuieli'!N34:N36)</f>
        <v>0</v>
      </c>
      <c r="O15" s="187">
        <f>SUM('11 Venituri si cheltuieli'!O34:O36)</f>
        <v>0</v>
      </c>
      <c r="P15" s="187">
        <f>SUM('11 Venituri si cheltuieli'!P34:P36)</f>
        <v>0</v>
      </c>
      <c r="Q15" s="187">
        <f>SUM('11 Venituri si cheltuieli'!Q34:Q36)</f>
        <v>0</v>
      </c>
      <c r="R15" s="187">
        <f>SUM('11 Venituri si cheltuieli'!R34:R36)</f>
        <v>0</v>
      </c>
      <c r="S15" s="187">
        <f>SUM('11 Venituri si cheltuieli'!S34:S36)</f>
        <v>0</v>
      </c>
      <c r="T15" s="187">
        <f>SUM('11 Venituri si cheltuieli'!T34:T36)</f>
        <v>0</v>
      </c>
      <c r="U15" s="187">
        <f>SUM('11 Venituri si cheltuieli'!U34:U36)</f>
        <v>0</v>
      </c>
      <c r="V15" s="187">
        <f>SUM('11 Venituri si cheltuieli'!V34:V36)</f>
        <v>0</v>
      </c>
      <c r="W15" s="187">
        <f>SUM('11 Venituri si cheltuieli'!W34:W36)</f>
        <v>0</v>
      </c>
      <c r="X15" s="187">
        <f>SUM('11 Venituri si cheltuieli'!X34:X36)</f>
        <v>0</v>
      </c>
      <c r="Y15" s="187">
        <f>SUM('11 Venituri si cheltuieli'!Y34:Y36)</f>
        <v>0</v>
      </c>
      <c r="Z15" s="187">
        <f>SUM('11 Venituri si cheltuieli'!Z34:Z36)</f>
        <v>0</v>
      </c>
      <c r="AA15" s="187">
        <f>SUM('11 Venituri si cheltuieli'!AA34:AA36)</f>
        <v>0</v>
      </c>
      <c r="AB15" s="187">
        <f>SUM('11 Venituri si cheltuieli'!AB34:AB36)</f>
        <v>0</v>
      </c>
      <c r="AC15" s="187">
        <f>SUM('11 Venituri si cheltuieli'!AC34:AC36)</f>
        <v>0</v>
      </c>
      <c r="AD15" s="187">
        <f>SUM('11 Venituri si cheltuieli'!AD34:AD36)</f>
        <v>0</v>
      </c>
      <c r="AE15" s="187">
        <f>SUM('11 Venituri si cheltuieli'!AE34:AE36)</f>
        <v>0</v>
      </c>
      <c r="AF15" s="187">
        <f>SUM('11 Venituri si cheltuieli'!AF34:AF36)</f>
        <v>0</v>
      </c>
      <c r="AG15" s="187">
        <f>SUM('11 Venituri si cheltuieli'!AG34:AG36)</f>
        <v>0</v>
      </c>
    </row>
    <row r="16" spans="1:33" s="147" customFormat="1" ht="27.75" customHeight="1" x14ac:dyDescent="0.2">
      <c r="A16" s="246">
        <v>8</v>
      </c>
      <c r="B16" s="184" t="s">
        <v>548</v>
      </c>
      <c r="C16" s="187">
        <f>'11 Venituri si cheltuieli'!C37</f>
        <v>0</v>
      </c>
      <c r="D16" s="226">
        <f>'11 Venituri si cheltuieli'!D37</f>
        <v>0</v>
      </c>
      <c r="E16" s="226">
        <f>'11 Venituri si cheltuieli'!E37</f>
        <v>0</v>
      </c>
      <c r="F16" s="226">
        <f>'11 Venituri si cheltuieli'!F37</f>
        <v>0</v>
      </c>
      <c r="G16" s="226">
        <f>'11 Venituri si cheltuieli'!G37</f>
        <v>0</v>
      </c>
      <c r="H16" s="226">
        <f>'11 Venituri si cheltuieli'!H37</f>
        <v>0</v>
      </c>
      <c r="I16" s="226">
        <f>'11 Venituri si cheltuieli'!I37</f>
        <v>0</v>
      </c>
      <c r="J16" s="226">
        <f>'11 Venituri si cheltuieli'!J37</f>
        <v>0</v>
      </c>
      <c r="K16" s="226">
        <f>'11 Venituri si cheltuieli'!K37</f>
        <v>0</v>
      </c>
      <c r="L16" s="226">
        <f>'11 Venituri si cheltuieli'!L37</f>
        <v>0</v>
      </c>
      <c r="M16" s="226">
        <f>'11 Venituri si cheltuieli'!M37</f>
        <v>0</v>
      </c>
      <c r="N16" s="226">
        <f>'11 Venituri si cheltuieli'!N37</f>
        <v>0</v>
      </c>
      <c r="O16" s="226">
        <f>'11 Venituri si cheltuieli'!O37</f>
        <v>0</v>
      </c>
      <c r="P16" s="226">
        <f>'11 Venituri si cheltuieli'!P37</f>
        <v>0</v>
      </c>
      <c r="Q16" s="226">
        <f>'11 Venituri si cheltuieli'!Q37</f>
        <v>0</v>
      </c>
      <c r="R16" s="226">
        <f>'11 Venituri si cheltuieli'!R37</f>
        <v>0</v>
      </c>
      <c r="S16" s="226">
        <f>'11 Venituri si cheltuieli'!S37</f>
        <v>0</v>
      </c>
      <c r="T16" s="187">
        <f>'11 Venituri si cheltuieli'!T37</f>
        <v>0</v>
      </c>
      <c r="U16" s="187">
        <f>'11 Venituri si cheltuieli'!U37</f>
        <v>0</v>
      </c>
      <c r="V16" s="187">
        <f>'11 Venituri si cheltuieli'!V37</f>
        <v>0</v>
      </c>
      <c r="W16" s="187">
        <f>'11 Venituri si cheltuieli'!W37</f>
        <v>0</v>
      </c>
      <c r="X16" s="187">
        <f>'11 Venituri si cheltuieli'!X37</f>
        <v>0</v>
      </c>
      <c r="Y16" s="187">
        <f>'11 Venituri si cheltuieli'!Y37</f>
        <v>0</v>
      </c>
      <c r="Z16" s="187">
        <f>'11 Venituri si cheltuieli'!Z37</f>
        <v>0</v>
      </c>
      <c r="AA16" s="187">
        <f>'11 Venituri si cheltuieli'!AA37</f>
        <v>0</v>
      </c>
      <c r="AB16" s="187">
        <f>'11 Venituri si cheltuieli'!AB37</f>
        <v>0</v>
      </c>
      <c r="AC16" s="187">
        <f>'11 Venituri si cheltuieli'!AC37</f>
        <v>0</v>
      </c>
      <c r="AD16" s="187">
        <f>'11 Venituri si cheltuieli'!AD37</f>
        <v>0</v>
      </c>
      <c r="AE16" s="187">
        <f>'11 Venituri si cheltuieli'!AE37</f>
        <v>0</v>
      </c>
      <c r="AF16" s="187">
        <f>'11 Venituri si cheltuieli'!AF37</f>
        <v>0</v>
      </c>
      <c r="AG16" s="187">
        <f>'11 Venituri si cheltuieli'!AG37</f>
        <v>0</v>
      </c>
    </row>
    <row r="17" spans="1:33" s="147" customFormat="1" ht="15.75" customHeight="1" x14ac:dyDescent="0.2">
      <c r="A17" s="827" t="s">
        <v>451</v>
      </c>
      <c r="B17" s="827"/>
      <c r="C17" s="188">
        <f>SUM(C13:C16)</f>
        <v>0</v>
      </c>
      <c r="D17" s="227">
        <f t="shared" ref="D17:W17" si="10">SUM(D13:D16)</f>
        <v>0</v>
      </c>
      <c r="E17" s="227">
        <f t="shared" si="10"/>
        <v>0</v>
      </c>
      <c r="F17" s="227">
        <f t="shared" si="10"/>
        <v>0</v>
      </c>
      <c r="G17" s="227">
        <f t="shared" si="10"/>
        <v>0</v>
      </c>
      <c r="H17" s="227">
        <f t="shared" si="10"/>
        <v>0</v>
      </c>
      <c r="I17" s="227">
        <f t="shared" si="10"/>
        <v>0</v>
      </c>
      <c r="J17" s="227">
        <f t="shared" si="10"/>
        <v>0</v>
      </c>
      <c r="K17" s="227">
        <f t="shared" si="10"/>
        <v>0</v>
      </c>
      <c r="L17" s="227">
        <f t="shared" si="10"/>
        <v>0</v>
      </c>
      <c r="M17" s="227">
        <f t="shared" si="10"/>
        <v>0</v>
      </c>
      <c r="N17" s="227">
        <f t="shared" si="10"/>
        <v>0</v>
      </c>
      <c r="O17" s="227">
        <f t="shared" si="10"/>
        <v>0</v>
      </c>
      <c r="P17" s="227">
        <f t="shared" si="10"/>
        <v>0</v>
      </c>
      <c r="Q17" s="227">
        <f t="shared" si="10"/>
        <v>0</v>
      </c>
      <c r="R17" s="227">
        <f t="shared" si="10"/>
        <v>0</v>
      </c>
      <c r="S17" s="227">
        <f t="shared" si="10"/>
        <v>0</v>
      </c>
      <c r="T17" s="188">
        <f t="shared" si="10"/>
        <v>0</v>
      </c>
      <c r="U17" s="188">
        <f t="shared" si="10"/>
        <v>0</v>
      </c>
      <c r="V17" s="188">
        <f t="shared" si="10"/>
        <v>0</v>
      </c>
      <c r="W17" s="188">
        <f t="shared" si="10"/>
        <v>0</v>
      </c>
      <c r="X17" s="188">
        <f t="shared" ref="X17" si="11">SUM(X13:X16)</f>
        <v>0</v>
      </c>
      <c r="Y17" s="188">
        <f t="shared" ref="Y17" si="12">SUM(Y13:Y16)</f>
        <v>0</v>
      </c>
      <c r="Z17" s="188">
        <f t="shared" ref="Z17" si="13">SUM(Z13:Z16)</f>
        <v>0</v>
      </c>
      <c r="AA17" s="188">
        <f t="shared" ref="AA17" si="14">SUM(AA13:AA16)</f>
        <v>0</v>
      </c>
      <c r="AB17" s="188">
        <f t="shared" ref="AB17" si="15">SUM(AB13:AB16)</f>
        <v>0</v>
      </c>
      <c r="AC17" s="188">
        <f t="shared" ref="AC17" si="16">SUM(AC13:AC16)</f>
        <v>0</v>
      </c>
      <c r="AD17" s="188">
        <f t="shared" ref="AD17" si="17">SUM(AD13:AD16)</f>
        <v>0</v>
      </c>
      <c r="AE17" s="188">
        <f t="shared" ref="AE17" si="18">SUM(AE13:AE16)</f>
        <v>0</v>
      </c>
      <c r="AF17" s="188">
        <f t="shared" ref="AF17" si="19">SUM(AF13:AF16)</f>
        <v>0</v>
      </c>
      <c r="AG17" s="188">
        <f t="shared" ref="AG17" si="20">SUM(AG13:AG16)</f>
        <v>0</v>
      </c>
    </row>
    <row r="18" spans="1:33" s="147" customFormat="1" ht="15.75" customHeight="1" x14ac:dyDescent="0.2">
      <c r="A18" s="827" t="s">
        <v>64</v>
      </c>
      <c r="B18" s="827" t="s">
        <v>434</v>
      </c>
      <c r="C18" s="188">
        <f>C11-C17</f>
        <v>0</v>
      </c>
      <c r="D18" s="227">
        <f t="shared" ref="D18:W18" si="21">D11-D17</f>
        <v>0</v>
      </c>
      <c r="E18" s="227">
        <f t="shared" si="21"/>
        <v>0</v>
      </c>
      <c r="F18" s="227">
        <f t="shared" si="21"/>
        <v>0</v>
      </c>
      <c r="G18" s="227">
        <f t="shared" si="21"/>
        <v>0</v>
      </c>
      <c r="H18" s="227">
        <f t="shared" si="21"/>
        <v>0</v>
      </c>
      <c r="I18" s="227">
        <f t="shared" si="21"/>
        <v>0</v>
      </c>
      <c r="J18" s="227">
        <f t="shared" si="21"/>
        <v>0</v>
      </c>
      <c r="K18" s="227">
        <f t="shared" si="21"/>
        <v>0</v>
      </c>
      <c r="L18" s="227">
        <f t="shared" si="21"/>
        <v>0</v>
      </c>
      <c r="M18" s="227">
        <f t="shared" si="21"/>
        <v>0</v>
      </c>
      <c r="N18" s="227">
        <f t="shared" si="21"/>
        <v>0</v>
      </c>
      <c r="O18" s="227">
        <f t="shared" si="21"/>
        <v>0</v>
      </c>
      <c r="P18" s="227">
        <f t="shared" si="21"/>
        <v>0</v>
      </c>
      <c r="Q18" s="227">
        <f t="shared" si="21"/>
        <v>0</v>
      </c>
      <c r="R18" s="227">
        <f t="shared" si="21"/>
        <v>0</v>
      </c>
      <c r="S18" s="227">
        <f t="shared" si="21"/>
        <v>0</v>
      </c>
      <c r="T18" s="188">
        <f t="shared" si="21"/>
        <v>0</v>
      </c>
      <c r="U18" s="188">
        <f t="shared" si="21"/>
        <v>0</v>
      </c>
      <c r="V18" s="188">
        <f t="shared" si="21"/>
        <v>0</v>
      </c>
      <c r="W18" s="188">
        <f t="shared" si="21"/>
        <v>0</v>
      </c>
      <c r="X18" s="188">
        <f t="shared" ref="X18" si="22">X11-X17</f>
        <v>0</v>
      </c>
      <c r="Y18" s="188">
        <f t="shared" ref="Y18" si="23">Y11-Y17</f>
        <v>0</v>
      </c>
      <c r="Z18" s="188">
        <f t="shared" ref="Z18" si="24">Z11-Z17</f>
        <v>0</v>
      </c>
      <c r="AA18" s="188">
        <f t="shared" ref="AA18" si="25">AA11-AA17</f>
        <v>0</v>
      </c>
      <c r="AB18" s="188">
        <f t="shared" ref="AB18" si="26">AB11-AB17</f>
        <v>0</v>
      </c>
      <c r="AC18" s="188">
        <f t="shared" ref="AC18" si="27">AC11-AC17</f>
        <v>0</v>
      </c>
      <c r="AD18" s="188">
        <f t="shared" ref="AD18" si="28">AD11-AD17</f>
        <v>0</v>
      </c>
      <c r="AE18" s="188">
        <f t="shared" ref="AE18" si="29">AE11-AE17</f>
        <v>0</v>
      </c>
      <c r="AF18" s="188">
        <f t="shared" ref="AF18" si="30">AF11-AF17</f>
        <v>0</v>
      </c>
      <c r="AG18" s="188">
        <f t="shared" ref="AG18" si="31">AG11-AG17</f>
        <v>0</v>
      </c>
    </row>
    <row r="19" spans="1:33" s="147" customFormat="1" ht="15.75" customHeight="1" x14ac:dyDescent="0.2">
      <c r="A19" s="828" t="s">
        <v>450</v>
      </c>
      <c r="B19" s="828"/>
      <c r="C19" s="828"/>
      <c r="D19" s="828"/>
      <c r="E19" s="828"/>
      <c r="F19" s="828"/>
      <c r="G19" s="828"/>
      <c r="H19" s="828"/>
      <c r="I19" s="828"/>
      <c r="J19" s="828"/>
      <c r="K19" s="828"/>
      <c r="L19" s="828"/>
      <c r="M19" s="828"/>
      <c r="N19" s="828"/>
      <c r="O19" s="699"/>
      <c r="P19" s="699"/>
      <c r="Q19" s="699"/>
      <c r="R19" s="699"/>
      <c r="S19" s="699"/>
      <c r="T19" s="700"/>
      <c r="U19" s="700"/>
      <c r="V19" s="700"/>
      <c r="W19" s="700"/>
      <c r="X19" s="700"/>
      <c r="Y19" s="700"/>
      <c r="Z19" s="700"/>
      <c r="AA19" s="700"/>
      <c r="AB19" s="700"/>
      <c r="AC19" s="700"/>
      <c r="AD19" s="700"/>
      <c r="AE19" s="700"/>
      <c r="AF19" s="700"/>
      <c r="AG19" s="700"/>
    </row>
    <row r="20" spans="1:33" s="147" customFormat="1" ht="15.75" customHeight="1" x14ac:dyDescent="0.2">
      <c r="A20" s="827" t="s">
        <v>438</v>
      </c>
      <c r="B20" s="827" t="s">
        <v>438</v>
      </c>
      <c r="C20" s="188">
        <f>'11 Venituri si cheltuieli'!C22</f>
        <v>0</v>
      </c>
      <c r="D20" s="227">
        <f>'11 Venituri si cheltuieli'!D22</f>
        <v>0</v>
      </c>
      <c r="E20" s="227">
        <f>'11 Venituri si cheltuieli'!E22</f>
        <v>0</v>
      </c>
      <c r="F20" s="227">
        <f>'11 Venituri si cheltuieli'!F22</f>
        <v>0</v>
      </c>
      <c r="G20" s="227">
        <f>'11 Venituri si cheltuieli'!G22</f>
        <v>0</v>
      </c>
      <c r="H20" s="227">
        <f>'11 Venituri si cheltuieli'!H22</f>
        <v>0</v>
      </c>
      <c r="I20" s="227">
        <f>'11 Venituri si cheltuieli'!I22</f>
        <v>0</v>
      </c>
      <c r="J20" s="227">
        <f>'11 Venituri si cheltuieli'!J22</f>
        <v>0</v>
      </c>
      <c r="K20" s="227">
        <f>'11 Venituri si cheltuieli'!K22</f>
        <v>0</v>
      </c>
      <c r="L20" s="227">
        <f>'11 Venituri si cheltuieli'!L22</f>
        <v>0</v>
      </c>
      <c r="M20" s="227">
        <f>'11 Venituri si cheltuieli'!M22</f>
        <v>0</v>
      </c>
      <c r="N20" s="227">
        <f>'11 Venituri si cheltuieli'!N22</f>
        <v>0</v>
      </c>
      <c r="O20" s="227">
        <f>'11 Venituri si cheltuieli'!O22</f>
        <v>0</v>
      </c>
      <c r="P20" s="227">
        <f>'11 Venituri si cheltuieli'!P22</f>
        <v>0</v>
      </c>
      <c r="Q20" s="227">
        <f>'11 Venituri si cheltuieli'!Q22</f>
        <v>0</v>
      </c>
      <c r="R20" s="227">
        <f>'11 Venituri si cheltuieli'!R22</f>
        <v>0</v>
      </c>
      <c r="S20" s="227">
        <f>'11 Venituri si cheltuieli'!S22</f>
        <v>0</v>
      </c>
      <c r="T20" s="188">
        <f>'11 Venituri si cheltuieli'!T22</f>
        <v>0</v>
      </c>
      <c r="U20" s="188">
        <f>'11 Venituri si cheltuieli'!U22</f>
        <v>0</v>
      </c>
      <c r="V20" s="188">
        <f>'11 Venituri si cheltuieli'!V22</f>
        <v>0</v>
      </c>
      <c r="W20" s="188">
        <f>'11 Venituri si cheltuieli'!W22</f>
        <v>0</v>
      </c>
      <c r="X20" s="188">
        <f>'11 Venituri si cheltuieli'!X22</f>
        <v>0</v>
      </c>
      <c r="Y20" s="188">
        <f>'11 Venituri si cheltuieli'!Y22</f>
        <v>0</v>
      </c>
      <c r="Z20" s="188">
        <f>'11 Venituri si cheltuieli'!Z22</f>
        <v>0</v>
      </c>
      <c r="AA20" s="188">
        <f>'11 Venituri si cheltuieli'!AA22</f>
        <v>0</v>
      </c>
      <c r="AB20" s="188">
        <f>'11 Venituri si cheltuieli'!AB22</f>
        <v>0</v>
      </c>
      <c r="AC20" s="188">
        <f>'11 Venituri si cheltuieli'!AC22</f>
        <v>0</v>
      </c>
      <c r="AD20" s="188">
        <f>'11 Venituri si cheltuieli'!AD22</f>
        <v>0</v>
      </c>
      <c r="AE20" s="188">
        <f>'11 Venituri si cheltuieli'!AE22</f>
        <v>0</v>
      </c>
      <c r="AF20" s="188">
        <f>'11 Venituri si cheltuieli'!AF22</f>
        <v>0</v>
      </c>
      <c r="AG20" s="188">
        <f>'11 Venituri si cheltuieli'!AG22</f>
        <v>0</v>
      </c>
    </row>
    <row r="21" spans="1:33" s="147" customFormat="1" ht="15.75" customHeight="1" x14ac:dyDescent="0.2">
      <c r="A21" s="828" t="s">
        <v>449</v>
      </c>
      <c r="B21" s="828"/>
      <c r="C21" s="828"/>
      <c r="D21" s="828"/>
      <c r="E21" s="828"/>
      <c r="F21" s="828"/>
      <c r="G21" s="828"/>
      <c r="H21" s="828"/>
      <c r="I21" s="828"/>
      <c r="J21" s="828"/>
      <c r="K21" s="828"/>
      <c r="L21" s="828"/>
      <c r="M21" s="828"/>
      <c r="N21" s="828"/>
      <c r="O21" s="699"/>
      <c r="P21" s="699"/>
      <c r="Q21" s="699"/>
      <c r="R21" s="699"/>
      <c r="S21" s="699"/>
      <c r="T21" s="700"/>
      <c r="U21" s="700"/>
      <c r="V21" s="700"/>
      <c r="W21" s="700"/>
      <c r="X21" s="700"/>
      <c r="Y21" s="700"/>
      <c r="Z21" s="700"/>
      <c r="AA21" s="700"/>
      <c r="AB21" s="700"/>
      <c r="AC21" s="700"/>
      <c r="AD21" s="700"/>
      <c r="AE21" s="700"/>
      <c r="AF21" s="700"/>
      <c r="AG21" s="700"/>
    </row>
    <row r="22" spans="1:33" s="147" customFormat="1" ht="15.75" customHeight="1" x14ac:dyDescent="0.2">
      <c r="A22" s="245">
        <v>9</v>
      </c>
      <c r="B22" s="184" t="s">
        <v>432</v>
      </c>
      <c r="C22" s="183">
        <f>'11 Venituri si cheltuieli'!C39</f>
        <v>0</v>
      </c>
      <c r="D22" s="228">
        <f>'11 Venituri si cheltuieli'!D39</f>
        <v>0</v>
      </c>
      <c r="E22" s="228">
        <f>'11 Venituri si cheltuieli'!E39</f>
        <v>0</v>
      </c>
      <c r="F22" s="228">
        <f>'11 Venituri si cheltuieli'!F39</f>
        <v>0</v>
      </c>
      <c r="G22" s="228">
        <f>'11 Venituri si cheltuieli'!G39</f>
        <v>0</v>
      </c>
      <c r="H22" s="228">
        <f>'11 Venituri si cheltuieli'!H39</f>
        <v>0</v>
      </c>
      <c r="I22" s="228">
        <f>'11 Venituri si cheltuieli'!I39</f>
        <v>0</v>
      </c>
      <c r="J22" s="228">
        <f>'11 Venituri si cheltuieli'!J39</f>
        <v>0</v>
      </c>
      <c r="K22" s="228">
        <f>'11 Venituri si cheltuieli'!K39</f>
        <v>0</v>
      </c>
      <c r="L22" s="228">
        <f>'11 Venituri si cheltuieli'!L39</f>
        <v>0</v>
      </c>
      <c r="M22" s="228">
        <f>'11 Venituri si cheltuieli'!M39</f>
        <v>0</v>
      </c>
      <c r="N22" s="228">
        <f>'11 Venituri si cheltuieli'!N39</f>
        <v>0</v>
      </c>
      <c r="O22" s="228">
        <f>'11 Venituri si cheltuieli'!O39</f>
        <v>0</v>
      </c>
      <c r="P22" s="228">
        <f>'11 Venituri si cheltuieli'!P39</f>
        <v>0</v>
      </c>
      <c r="Q22" s="228">
        <f>'11 Venituri si cheltuieli'!Q39</f>
        <v>0</v>
      </c>
      <c r="R22" s="228">
        <f>'11 Venituri si cheltuieli'!R39</f>
        <v>0</v>
      </c>
      <c r="S22" s="228">
        <f>'11 Venituri si cheltuieli'!S39</f>
        <v>0</v>
      </c>
      <c r="T22" s="183">
        <f>'11 Venituri si cheltuieli'!T39</f>
        <v>0</v>
      </c>
      <c r="U22" s="183">
        <f>'11 Venituri si cheltuieli'!U39</f>
        <v>0</v>
      </c>
      <c r="V22" s="183">
        <f>'11 Venituri si cheltuieli'!V39</f>
        <v>0</v>
      </c>
      <c r="W22" s="183">
        <f>'11 Venituri si cheltuieli'!W39</f>
        <v>0</v>
      </c>
      <c r="X22" s="183">
        <f>'11 Venituri si cheltuieli'!X39</f>
        <v>0</v>
      </c>
      <c r="Y22" s="183">
        <f>'11 Venituri si cheltuieli'!Y39</f>
        <v>0</v>
      </c>
      <c r="Z22" s="183">
        <f>'11 Venituri si cheltuieli'!Z39</f>
        <v>0</v>
      </c>
      <c r="AA22" s="183">
        <f>'11 Venituri si cheltuieli'!AA39</f>
        <v>0</v>
      </c>
      <c r="AB22" s="183">
        <f>'11 Venituri si cheltuieli'!AB39</f>
        <v>0</v>
      </c>
      <c r="AC22" s="183">
        <f>'11 Venituri si cheltuieli'!AC39</f>
        <v>0</v>
      </c>
      <c r="AD22" s="183">
        <f>'11 Venituri si cheltuieli'!AD39</f>
        <v>0</v>
      </c>
      <c r="AE22" s="183">
        <f>'11 Venituri si cheltuieli'!AE39</f>
        <v>0</v>
      </c>
      <c r="AF22" s="183">
        <f>'11 Venituri si cheltuieli'!AF39</f>
        <v>0</v>
      </c>
      <c r="AG22" s="183">
        <f>'11 Venituri si cheltuieli'!AG39</f>
        <v>0</v>
      </c>
    </row>
    <row r="23" spans="1:33" s="147" customFormat="1" ht="15.75" customHeight="1" x14ac:dyDescent="0.2">
      <c r="A23" s="245"/>
      <c r="B23" s="200" t="s">
        <v>516</v>
      </c>
      <c r="C23" s="183">
        <f>'11 Venituri si cheltuieli'!C40</f>
        <v>0</v>
      </c>
      <c r="D23" s="228">
        <f>'11 Venituri si cheltuieli'!D40</f>
        <v>0</v>
      </c>
      <c r="E23" s="228">
        <f>'11 Venituri si cheltuieli'!E40</f>
        <v>0</v>
      </c>
      <c r="F23" s="228">
        <f>'11 Venituri si cheltuieli'!F40</f>
        <v>0</v>
      </c>
      <c r="G23" s="228">
        <f>'11 Venituri si cheltuieli'!G40</f>
        <v>0</v>
      </c>
      <c r="H23" s="228">
        <f>'11 Venituri si cheltuieli'!H40</f>
        <v>0</v>
      </c>
      <c r="I23" s="228">
        <f>'11 Venituri si cheltuieli'!I40</f>
        <v>0</v>
      </c>
      <c r="J23" s="228">
        <f>'11 Venituri si cheltuieli'!J40</f>
        <v>0</v>
      </c>
      <c r="K23" s="228">
        <f>'11 Venituri si cheltuieli'!K40</f>
        <v>0</v>
      </c>
      <c r="L23" s="228">
        <f>'11 Venituri si cheltuieli'!L40</f>
        <v>0</v>
      </c>
      <c r="M23" s="228">
        <f>'11 Venituri si cheltuieli'!M40</f>
        <v>0</v>
      </c>
      <c r="N23" s="228">
        <f>'11 Venituri si cheltuieli'!N40</f>
        <v>0</v>
      </c>
      <c r="O23" s="228">
        <f>'11 Venituri si cheltuieli'!O40</f>
        <v>0</v>
      </c>
      <c r="P23" s="228">
        <f>'11 Venituri si cheltuieli'!P40</f>
        <v>0</v>
      </c>
      <c r="Q23" s="228">
        <f>'11 Venituri si cheltuieli'!Q40</f>
        <v>0</v>
      </c>
      <c r="R23" s="228">
        <f>'11 Venituri si cheltuieli'!R40</f>
        <v>0</v>
      </c>
      <c r="S23" s="228">
        <f>'11 Venituri si cheltuieli'!S40</f>
        <v>0</v>
      </c>
      <c r="T23" s="183">
        <f>'11 Venituri si cheltuieli'!T40</f>
        <v>0</v>
      </c>
      <c r="U23" s="183">
        <f>'11 Venituri si cheltuieli'!U40</f>
        <v>0</v>
      </c>
      <c r="V23" s="183">
        <f>'11 Venituri si cheltuieli'!V40</f>
        <v>0</v>
      </c>
      <c r="W23" s="183">
        <f>'11 Venituri si cheltuieli'!W40</f>
        <v>0</v>
      </c>
      <c r="X23" s="183">
        <f>'11 Venituri si cheltuieli'!X40</f>
        <v>0</v>
      </c>
      <c r="Y23" s="183">
        <f>'11 Venituri si cheltuieli'!Y40</f>
        <v>0</v>
      </c>
      <c r="Z23" s="183">
        <f>'11 Venituri si cheltuieli'!Z40</f>
        <v>0</v>
      </c>
      <c r="AA23" s="183">
        <f>'11 Venituri si cheltuieli'!AA40</f>
        <v>0</v>
      </c>
      <c r="AB23" s="183">
        <f>'11 Venituri si cheltuieli'!AB40</f>
        <v>0</v>
      </c>
      <c r="AC23" s="183">
        <f>'11 Venituri si cheltuieli'!AC40</f>
        <v>0</v>
      </c>
      <c r="AD23" s="183">
        <f>'11 Venituri si cheltuieli'!AD40</f>
        <v>0</v>
      </c>
      <c r="AE23" s="183">
        <f>'11 Venituri si cheltuieli'!AE40</f>
        <v>0</v>
      </c>
      <c r="AF23" s="183">
        <f>'11 Venituri si cheltuieli'!AF40</f>
        <v>0</v>
      </c>
      <c r="AG23" s="183">
        <f>'11 Venituri si cheltuieli'!AG40</f>
        <v>0</v>
      </c>
    </row>
    <row r="24" spans="1:33" s="147" customFormat="1" ht="15.75" customHeight="1" x14ac:dyDescent="0.2">
      <c r="A24" s="245"/>
      <c r="B24" s="200" t="s">
        <v>486</v>
      </c>
      <c r="C24" s="183">
        <f>'11 Venituri si cheltuieli'!C41</f>
        <v>0</v>
      </c>
      <c r="D24" s="228">
        <f>'11 Venituri si cheltuieli'!D41</f>
        <v>0</v>
      </c>
      <c r="E24" s="228">
        <f>'11 Venituri si cheltuieli'!E41</f>
        <v>0</v>
      </c>
      <c r="F24" s="228">
        <f>'11 Venituri si cheltuieli'!F41</f>
        <v>0</v>
      </c>
      <c r="G24" s="228">
        <f>'11 Venituri si cheltuieli'!G41</f>
        <v>0</v>
      </c>
      <c r="H24" s="228">
        <f>'11 Venituri si cheltuieli'!H41</f>
        <v>0</v>
      </c>
      <c r="I24" s="228">
        <f>'11 Venituri si cheltuieli'!I41</f>
        <v>0</v>
      </c>
      <c r="J24" s="228">
        <f>'11 Venituri si cheltuieli'!J41</f>
        <v>0</v>
      </c>
      <c r="K24" s="228">
        <f>'11 Venituri si cheltuieli'!K41</f>
        <v>0</v>
      </c>
      <c r="L24" s="228">
        <f>'11 Venituri si cheltuieli'!L41</f>
        <v>0</v>
      </c>
      <c r="M24" s="228">
        <f>'11 Venituri si cheltuieli'!M41</f>
        <v>0</v>
      </c>
      <c r="N24" s="228">
        <f>'11 Venituri si cheltuieli'!N41</f>
        <v>0</v>
      </c>
      <c r="O24" s="228">
        <f>'11 Venituri si cheltuieli'!O41</f>
        <v>0</v>
      </c>
      <c r="P24" s="228">
        <f>'11 Venituri si cheltuieli'!P41</f>
        <v>0</v>
      </c>
      <c r="Q24" s="228">
        <f>'11 Venituri si cheltuieli'!Q41</f>
        <v>0</v>
      </c>
      <c r="R24" s="228">
        <f>'11 Venituri si cheltuieli'!R41</f>
        <v>0</v>
      </c>
      <c r="S24" s="228">
        <f>'11 Venituri si cheltuieli'!S41</f>
        <v>0</v>
      </c>
      <c r="T24" s="183">
        <f>'11 Venituri si cheltuieli'!T41</f>
        <v>0</v>
      </c>
      <c r="U24" s="183">
        <f>'11 Venituri si cheltuieli'!U41</f>
        <v>0</v>
      </c>
      <c r="V24" s="183">
        <f>'11 Venituri si cheltuieli'!V41</f>
        <v>0</v>
      </c>
      <c r="W24" s="183">
        <f>'11 Venituri si cheltuieli'!W41</f>
        <v>0</v>
      </c>
      <c r="X24" s="183">
        <f>'11 Venituri si cheltuieli'!X41</f>
        <v>0</v>
      </c>
      <c r="Y24" s="183">
        <f>'11 Venituri si cheltuieli'!Y41</f>
        <v>0</v>
      </c>
      <c r="Z24" s="183">
        <f>'11 Venituri si cheltuieli'!Z41</f>
        <v>0</v>
      </c>
      <c r="AA24" s="183">
        <f>'11 Venituri si cheltuieli'!AA41</f>
        <v>0</v>
      </c>
      <c r="AB24" s="183">
        <f>'11 Venituri si cheltuieli'!AB41</f>
        <v>0</v>
      </c>
      <c r="AC24" s="183">
        <f>'11 Venituri si cheltuieli'!AC41</f>
        <v>0</v>
      </c>
      <c r="AD24" s="183">
        <f>'11 Venituri si cheltuieli'!AD41</f>
        <v>0</v>
      </c>
      <c r="AE24" s="183">
        <f>'11 Venituri si cheltuieli'!AE41</f>
        <v>0</v>
      </c>
      <c r="AF24" s="183">
        <f>'11 Venituri si cheltuieli'!AF41</f>
        <v>0</v>
      </c>
      <c r="AG24" s="183">
        <f>'11 Venituri si cheltuieli'!AG41</f>
        <v>0</v>
      </c>
    </row>
    <row r="25" spans="1:33" s="147" customFormat="1" ht="15.75" customHeight="1" x14ac:dyDescent="0.2">
      <c r="A25" s="245"/>
      <c r="B25" s="200" t="s">
        <v>542</v>
      </c>
      <c r="C25" s="183">
        <f>'11 Venituri si cheltuieli'!C42</f>
        <v>0</v>
      </c>
      <c r="D25" s="228">
        <f>'11 Venituri si cheltuieli'!D42</f>
        <v>0</v>
      </c>
      <c r="E25" s="228">
        <f>'11 Venituri si cheltuieli'!E42</f>
        <v>0</v>
      </c>
      <c r="F25" s="228">
        <f>'11 Venituri si cheltuieli'!F42</f>
        <v>0</v>
      </c>
      <c r="G25" s="228">
        <f>'11 Venituri si cheltuieli'!G42</f>
        <v>0</v>
      </c>
      <c r="H25" s="228">
        <f>'11 Venituri si cheltuieli'!H42</f>
        <v>0</v>
      </c>
      <c r="I25" s="228">
        <f>'11 Venituri si cheltuieli'!I42</f>
        <v>0</v>
      </c>
      <c r="J25" s="228">
        <f>'11 Venituri si cheltuieli'!J42</f>
        <v>0</v>
      </c>
      <c r="K25" s="228">
        <f>'11 Venituri si cheltuieli'!K42</f>
        <v>0</v>
      </c>
      <c r="L25" s="228">
        <f>'11 Venituri si cheltuieli'!L42</f>
        <v>0</v>
      </c>
      <c r="M25" s="228">
        <f>'11 Venituri si cheltuieli'!M42</f>
        <v>0</v>
      </c>
      <c r="N25" s="228">
        <f>'11 Venituri si cheltuieli'!N42</f>
        <v>0</v>
      </c>
      <c r="O25" s="228">
        <f>'11 Venituri si cheltuieli'!O42</f>
        <v>0</v>
      </c>
      <c r="P25" s="228">
        <f>'11 Venituri si cheltuieli'!P42</f>
        <v>0</v>
      </c>
      <c r="Q25" s="228">
        <f>'11 Venituri si cheltuieli'!Q42</f>
        <v>0</v>
      </c>
      <c r="R25" s="228">
        <f>'11 Venituri si cheltuieli'!R42</f>
        <v>0</v>
      </c>
      <c r="S25" s="228">
        <f>'11 Venituri si cheltuieli'!S42</f>
        <v>0</v>
      </c>
      <c r="T25" s="183">
        <f>'11 Venituri si cheltuieli'!T42</f>
        <v>0</v>
      </c>
      <c r="U25" s="183">
        <f>'11 Venituri si cheltuieli'!U42</f>
        <v>0</v>
      </c>
      <c r="V25" s="183">
        <f>'11 Venituri si cheltuieli'!V42</f>
        <v>0</v>
      </c>
      <c r="W25" s="183">
        <f>'11 Venituri si cheltuieli'!W42</f>
        <v>0</v>
      </c>
      <c r="X25" s="183">
        <f>'11 Venituri si cheltuieli'!X42</f>
        <v>0</v>
      </c>
      <c r="Y25" s="183">
        <f>'11 Venituri si cheltuieli'!Y42</f>
        <v>0</v>
      </c>
      <c r="Z25" s="183">
        <f>'11 Venituri si cheltuieli'!Z42</f>
        <v>0</v>
      </c>
      <c r="AA25" s="183">
        <f>'11 Venituri si cheltuieli'!AA42</f>
        <v>0</v>
      </c>
      <c r="AB25" s="183">
        <f>'11 Venituri si cheltuieli'!AB42</f>
        <v>0</v>
      </c>
      <c r="AC25" s="183">
        <f>'11 Venituri si cheltuieli'!AC42</f>
        <v>0</v>
      </c>
      <c r="AD25" s="183">
        <f>'11 Venituri si cheltuieli'!AD42</f>
        <v>0</v>
      </c>
      <c r="AE25" s="183">
        <f>'11 Venituri si cheltuieli'!AE42</f>
        <v>0</v>
      </c>
      <c r="AF25" s="183">
        <f>'11 Venituri si cheltuieli'!AF42</f>
        <v>0</v>
      </c>
      <c r="AG25" s="183">
        <f>'11 Venituri si cheltuieli'!AG42</f>
        <v>0</v>
      </c>
    </row>
    <row r="26" spans="1:33" s="147" customFormat="1" ht="15.75" customHeight="1" x14ac:dyDescent="0.2">
      <c r="A26" s="245">
        <v>10</v>
      </c>
      <c r="B26" s="184" t="s">
        <v>431</v>
      </c>
      <c r="C26" s="183">
        <f>'11 Venituri si cheltuieli'!C43</f>
        <v>0</v>
      </c>
      <c r="D26" s="228">
        <f>'11 Venituri si cheltuieli'!D43</f>
        <v>0</v>
      </c>
      <c r="E26" s="228">
        <f>'11 Venituri si cheltuieli'!E43</f>
        <v>0</v>
      </c>
      <c r="F26" s="228">
        <f>'11 Venituri si cheltuieli'!F43</f>
        <v>0</v>
      </c>
      <c r="G26" s="228">
        <f>'11 Venituri si cheltuieli'!G43</f>
        <v>0</v>
      </c>
      <c r="H26" s="228">
        <f>'11 Venituri si cheltuieli'!H43</f>
        <v>0</v>
      </c>
      <c r="I26" s="228">
        <f>'11 Venituri si cheltuieli'!I43</f>
        <v>0</v>
      </c>
      <c r="J26" s="228">
        <f>'11 Venituri si cheltuieli'!J43</f>
        <v>0</v>
      </c>
      <c r="K26" s="228">
        <f>'11 Venituri si cheltuieli'!K43</f>
        <v>0</v>
      </c>
      <c r="L26" s="228">
        <f>'11 Venituri si cheltuieli'!L43</f>
        <v>0</v>
      </c>
      <c r="M26" s="228">
        <f>'11 Venituri si cheltuieli'!M43</f>
        <v>0</v>
      </c>
      <c r="N26" s="228">
        <f>'11 Venituri si cheltuieli'!N43</f>
        <v>0</v>
      </c>
      <c r="O26" s="228">
        <f>'11 Venituri si cheltuieli'!O43</f>
        <v>0</v>
      </c>
      <c r="P26" s="228">
        <f>'11 Venituri si cheltuieli'!P43</f>
        <v>0</v>
      </c>
      <c r="Q26" s="228">
        <f>'11 Venituri si cheltuieli'!Q43</f>
        <v>0</v>
      </c>
      <c r="R26" s="228">
        <f>'11 Venituri si cheltuieli'!R43</f>
        <v>0</v>
      </c>
      <c r="S26" s="228">
        <f>'11 Venituri si cheltuieli'!S43</f>
        <v>0</v>
      </c>
      <c r="T26" s="183">
        <f>'11 Venituri si cheltuieli'!T43</f>
        <v>0</v>
      </c>
      <c r="U26" s="183">
        <f>'11 Venituri si cheltuieli'!U43</f>
        <v>0</v>
      </c>
      <c r="V26" s="183">
        <f>'11 Venituri si cheltuieli'!V43</f>
        <v>0</v>
      </c>
      <c r="W26" s="183">
        <f>'11 Venituri si cheltuieli'!W43</f>
        <v>0</v>
      </c>
      <c r="X26" s="183">
        <f>'11 Venituri si cheltuieli'!X43</f>
        <v>0</v>
      </c>
      <c r="Y26" s="183">
        <f>'11 Venituri si cheltuieli'!Y43</f>
        <v>0</v>
      </c>
      <c r="Z26" s="183">
        <f>'11 Venituri si cheltuieli'!Z43</f>
        <v>0</v>
      </c>
      <c r="AA26" s="183">
        <f>'11 Venituri si cheltuieli'!AA43</f>
        <v>0</v>
      </c>
      <c r="AB26" s="183">
        <f>'11 Venituri si cheltuieli'!AB43</f>
        <v>0</v>
      </c>
      <c r="AC26" s="183">
        <f>'11 Venituri si cheltuieli'!AC43</f>
        <v>0</v>
      </c>
      <c r="AD26" s="183">
        <f>'11 Venituri si cheltuieli'!AD43</f>
        <v>0</v>
      </c>
      <c r="AE26" s="183">
        <f>'11 Venituri si cheltuieli'!AE43</f>
        <v>0</v>
      </c>
      <c r="AF26" s="183">
        <f>'11 Venituri si cheltuieli'!AF43</f>
        <v>0</v>
      </c>
      <c r="AG26" s="183">
        <f>'11 Venituri si cheltuieli'!AG43</f>
        <v>0</v>
      </c>
    </row>
    <row r="27" spans="1:33" s="147" customFormat="1" ht="15.75" customHeight="1" x14ac:dyDescent="0.2">
      <c r="A27" s="827" t="s">
        <v>448</v>
      </c>
      <c r="B27" s="827"/>
      <c r="C27" s="516">
        <f>C22+C26</f>
        <v>0</v>
      </c>
      <c r="D27" s="516">
        <f t="shared" ref="D27:AG27" si="32">D22+D26</f>
        <v>0</v>
      </c>
      <c r="E27" s="516">
        <f t="shared" si="32"/>
        <v>0</v>
      </c>
      <c r="F27" s="516">
        <f t="shared" si="32"/>
        <v>0</v>
      </c>
      <c r="G27" s="516">
        <f t="shared" si="32"/>
        <v>0</v>
      </c>
      <c r="H27" s="516">
        <f t="shared" si="32"/>
        <v>0</v>
      </c>
      <c r="I27" s="516">
        <f t="shared" si="32"/>
        <v>0</v>
      </c>
      <c r="J27" s="516">
        <f t="shared" si="32"/>
        <v>0</v>
      </c>
      <c r="K27" s="516">
        <f t="shared" si="32"/>
        <v>0</v>
      </c>
      <c r="L27" s="516">
        <f t="shared" si="32"/>
        <v>0</v>
      </c>
      <c r="M27" s="516">
        <f t="shared" si="32"/>
        <v>0</v>
      </c>
      <c r="N27" s="516">
        <f t="shared" si="32"/>
        <v>0</v>
      </c>
      <c r="O27" s="516">
        <f t="shared" si="32"/>
        <v>0</v>
      </c>
      <c r="P27" s="516">
        <f t="shared" si="32"/>
        <v>0</v>
      </c>
      <c r="Q27" s="516">
        <f t="shared" si="32"/>
        <v>0</v>
      </c>
      <c r="R27" s="516">
        <f t="shared" si="32"/>
        <v>0</v>
      </c>
      <c r="S27" s="516">
        <f t="shared" si="32"/>
        <v>0</v>
      </c>
      <c r="T27" s="516">
        <f t="shared" si="32"/>
        <v>0</v>
      </c>
      <c r="U27" s="516">
        <f t="shared" si="32"/>
        <v>0</v>
      </c>
      <c r="V27" s="516">
        <f t="shared" si="32"/>
        <v>0</v>
      </c>
      <c r="W27" s="516">
        <f t="shared" si="32"/>
        <v>0</v>
      </c>
      <c r="X27" s="516">
        <f t="shared" si="32"/>
        <v>0</v>
      </c>
      <c r="Y27" s="516">
        <f t="shared" si="32"/>
        <v>0</v>
      </c>
      <c r="Z27" s="516">
        <f t="shared" si="32"/>
        <v>0</v>
      </c>
      <c r="AA27" s="516">
        <f t="shared" si="32"/>
        <v>0</v>
      </c>
      <c r="AB27" s="516">
        <f t="shared" si="32"/>
        <v>0</v>
      </c>
      <c r="AC27" s="516">
        <f t="shared" si="32"/>
        <v>0</v>
      </c>
      <c r="AD27" s="516">
        <f t="shared" si="32"/>
        <v>0</v>
      </c>
      <c r="AE27" s="516">
        <f t="shared" si="32"/>
        <v>0</v>
      </c>
      <c r="AF27" s="516">
        <f t="shared" si="32"/>
        <v>0</v>
      </c>
      <c r="AG27" s="516">
        <f t="shared" si="32"/>
        <v>0</v>
      </c>
    </row>
    <row r="28" spans="1:33" s="147" customFormat="1" ht="15.75" customHeight="1" x14ac:dyDescent="0.2">
      <c r="A28" s="827" t="s">
        <v>69</v>
      </c>
      <c r="B28" s="827" t="s">
        <v>431</v>
      </c>
      <c r="C28" s="516">
        <f t="shared" ref="C28:AG28" si="33">C20-C27</f>
        <v>0</v>
      </c>
      <c r="D28" s="229">
        <f t="shared" si="33"/>
        <v>0</v>
      </c>
      <c r="E28" s="229">
        <f t="shared" si="33"/>
        <v>0</v>
      </c>
      <c r="F28" s="229">
        <f t="shared" si="33"/>
        <v>0</v>
      </c>
      <c r="G28" s="229">
        <f t="shared" si="33"/>
        <v>0</v>
      </c>
      <c r="H28" s="229">
        <f t="shared" si="33"/>
        <v>0</v>
      </c>
      <c r="I28" s="229">
        <f t="shared" si="33"/>
        <v>0</v>
      </c>
      <c r="J28" s="229">
        <f t="shared" si="33"/>
        <v>0</v>
      </c>
      <c r="K28" s="229">
        <f t="shared" si="33"/>
        <v>0</v>
      </c>
      <c r="L28" s="229">
        <f t="shared" si="33"/>
        <v>0</v>
      </c>
      <c r="M28" s="229">
        <f t="shared" si="33"/>
        <v>0</v>
      </c>
      <c r="N28" s="229">
        <f t="shared" si="33"/>
        <v>0</v>
      </c>
      <c r="O28" s="229">
        <f t="shared" si="33"/>
        <v>0</v>
      </c>
      <c r="P28" s="229">
        <f t="shared" si="33"/>
        <v>0</v>
      </c>
      <c r="Q28" s="229">
        <f t="shared" si="33"/>
        <v>0</v>
      </c>
      <c r="R28" s="229">
        <f t="shared" si="33"/>
        <v>0</v>
      </c>
      <c r="S28" s="229">
        <f t="shared" si="33"/>
        <v>0</v>
      </c>
      <c r="T28" s="516">
        <f t="shared" si="33"/>
        <v>0</v>
      </c>
      <c r="U28" s="516">
        <f t="shared" si="33"/>
        <v>0</v>
      </c>
      <c r="V28" s="516">
        <f t="shared" si="33"/>
        <v>0</v>
      </c>
      <c r="W28" s="516">
        <f t="shared" si="33"/>
        <v>0</v>
      </c>
      <c r="X28" s="516">
        <f t="shared" si="33"/>
        <v>0</v>
      </c>
      <c r="Y28" s="516">
        <f t="shared" si="33"/>
        <v>0</v>
      </c>
      <c r="Z28" s="516">
        <f t="shared" si="33"/>
        <v>0</v>
      </c>
      <c r="AA28" s="516">
        <f t="shared" si="33"/>
        <v>0</v>
      </c>
      <c r="AB28" s="516">
        <f t="shared" si="33"/>
        <v>0</v>
      </c>
      <c r="AC28" s="516">
        <f t="shared" si="33"/>
        <v>0</v>
      </c>
      <c r="AD28" s="516">
        <f t="shared" si="33"/>
        <v>0</v>
      </c>
      <c r="AE28" s="516">
        <f t="shared" si="33"/>
        <v>0</v>
      </c>
      <c r="AF28" s="516">
        <f t="shared" si="33"/>
        <v>0</v>
      </c>
      <c r="AG28" s="516">
        <f t="shared" si="33"/>
        <v>0</v>
      </c>
    </row>
    <row r="29" spans="1:33" s="147" customFormat="1" ht="15.75" customHeight="1" x14ac:dyDescent="0.2">
      <c r="A29" s="247"/>
      <c r="B29" s="519" t="s">
        <v>556</v>
      </c>
      <c r="C29" s="516">
        <f>C18+C28</f>
        <v>0</v>
      </c>
      <c r="D29" s="516">
        <f t="shared" ref="D29:AG29" si="34">D18+D28</f>
        <v>0</v>
      </c>
      <c r="E29" s="516">
        <f t="shared" si="34"/>
        <v>0</v>
      </c>
      <c r="F29" s="516">
        <f t="shared" si="34"/>
        <v>0</v>
      </c>
      <c r="G29" s="516">
        <f t="shared" si="34"/>
        <v>0</v>
      </c>
      <c r="H29" s="516">
        <f t="shared" si="34"/>
        <v>0</v>
      </c>
      <c r="I29" s="516">
        <f t="shared" si="34"/>
        <v>0</v>
      </c>
      <c r="J29" s="516">
        <f t="shared" si="34"/>
        <v>0</v>
      </c>
      <c r="K29" s="516">
        <f t="shared" si="34"/>
        <v>0</v>
      </c>
      <c r="L29" s="516">
        <f t="shared" si="34"/>
        <v>0</v>
      </c>
      <c r="M29" s="516">
        <f t="shared" si="34"/>
        <v>0</v>
      </c>
      <c r="N29" s="516">
        <f t="shared" si="34"/>
        <v>0</v>
      </c>
      <c r="O29" s="516">
        <f t="shared" si="34"/>
        <v>0</v>
      </c>
      <c r="P29" s="516">
        <f t="shared" si="34"/>
        <v>0</v>
      </c>
      <c r="Q29" s="516">
        <f t="shared" si="34"/>
        <v>0</v>
      </c>
      <c r="R29" s="516">
        <f t="shared" si="34"/>
        <v>0</v>
      </c>
      <c r="S29" s="516">
        <f t="shared" si="34"/>
        <v>0</v>
      </c>
      <c r="T29" s="516">
        <f t="shared" si="34"/>
        <v>0</v>
      </c>
      <c r="U29" s="516">
        <f t="shared" si="34"/>
        <v>0</v>
      </c>
      <c r="V29" s="516">
        <f t="shared" si="34"/>
        <v>0</v>
      </c>
      <c r="W29" s="516">
        <f t="shared" si="34"/>
        <v>0</v>
      </c>
      <c r="X29" s="516">
        <f t="shared" si="34"/>
        <v>0</v>
      </c>
      <c r="Y29" s="516">
        <f t="shared" si="34"/>
        <v>0</v>
      </c>
      <c r="Z29" s="516">
        <f t="shared" si="34"/>
        <v>0</v>
      </c>
      <c r="AA29" s="516">
        <f t="shared" si="34"/>
        <v>0</v>
      </c>
      <c r="AB29" s="516">
        <f t="shared" si="34"/>
        <v>0</v>
      </c>
      <c r="AC29" s="516">
        <f t="shared" si="34"/>
        <v>0</v>
      </c>
      <c r="AD29" s="516">
        <f t="shared" si="34"/>
        <v>0</v>
      </c>
      <c r="AE29" s="516">
        <f t="shared" si="34"/>
        <v>0</v>
      </c>
      <c r="AF29" s="516">
        <f t="shared" si="34"/>
        <v>0</v>
      </c>
      <c r="AG29" s="516">
        <f t="shared" si="34"/>
        <v>0</v>
      </c>
    </row>
    <row r="30" spans="1:33" s="147" customFormat="1" ht="15.75" customHeight="1" x14ac:dyDescent="0.2">
      <c r="A30" s="701">
        <v>11</v>
      </c>
      <c r="B30" s="237" t="s">
        <v>75</v>
      </c>
      <c r="C30" s="516">
        <f>'11 Venituri si cheltuieli'!C23</f>
        <v>0</v>
      </c>
      <c r="D30" s="516">
        <f>'11 Venituri si cheltuieli'!D23</f>
        <v>0</v>
      </c>
      <c r="E30" s="516">
        <f>'11 Venituri si cheltuieli'!E23</f>
        <v>0</v>
      </c>
      <c r="F30" s="516">
        <f>'11 Venituri si cheltuieli'!F23</f>
        <v>0</v>
      </c>
      <c r="G30" s="516">
        <f>'11 Venituri si cheltuieli'!G23</f>
        <v>0</v>
      </c>
      <c r="H30" s="516">
        <f>'11 Venituri si cheltuieli'!H23</f>
        <v>0</v>
      </c>
      <c r="I30" s="516">
        <f>'11 Venituri si cheltuieli'!I23</f>
        <v>0</v>
      </c>
      <c r="J30" s="516">
        <f>'11 Venituri si cheltuieli'!J23</f>
        <v>0</v>
      </c>
      <c r="K30" s="516">
        <f>'11 Venituri si cheltuieli'!K23</f>
        <v>0</v>
      </c>
      <c r="L30" s="516">
        <f>'11 Venituri si cheltuieli'!L23</f>
        <v>0</v>
      </c>
      <c r="M30" s="516">
        <f>'11 Venituri si cheltuieli'!M23</f>
        <v>0</v>
      </c>
      <c r="N30" s="516">
        <f>'11 Venituri si cheltuieli'!N23</f>
        <v>0</v>
      </c>
      <c r="O30" s="516">
        <f>'11 Venituri si cheltuieli'!O23</f>
        <v>0</v>
      </c>
      <c r="P30" s="516">
        <f>'11 Venituri si cheltuieli'!P23</f>
        <v>0</v>
      </c>
      <c r="Q30" s="516">
        <f>'11 Venituri si cheltuieli'!Q23</f>
        <v>0</v>
      </c>
      <c r="R30" s="516">
        <f>'11 Venituri si cheltuieli'!R23</f>
        <v>0</v>
      </c>
      <c r="S30" s="516">
        <f>'11 Venituri si cheltuieli'!S23</f>
        <v>0</v>
      </c>
      <c r="T30" s="516">
        <f>'11 Venituri si cheltuieli'!T23</f>
        <v>0</v>
      </c>
      <c r="U30" s="516">
        <f>'11 Venituri si cheltuieli'!U23</f>
        <v>0</v>
      </c>
      <c r="V30" s="516">
        <f>'11 Venituri si cheltuieli'!V23</f>
        <v>0</v>
      </c>
      <c r="W30" s="516">
        <f>'11 Venituri si cheltuieli'!W23</f>
        <v>0</v>
      </c>
      <c r="X30" s="516">
        <f>'11 Venituri si cheltuieli'!X23</f>
        <v>0</v>
      </c>
      <c r="Y30" s="516">
        <f>'11 Venituri si cheltuieli'!Y23</f>
        <v>0</v>
      </c>
      <c r="Z30" s="516">
        <f>'11 Venituri si cheltuieli'!Z23</f>
        <v>0</v>
      </c>
      <c r="AA30" s="516">
        <f>'11 Venituri si cheltuieli'!AA23</f>
        <v>0</v>
      </c>
      <c r="AB30" s="516">
        <f>'11 Venituri si cheltuieli'!AB23</f>
        <v>0</v>
      </c>
      <c r="AC30" s="516">
        <f>'11 Venituri si cheltuieli'!AC23</f>
        <v>0</v>
      </c>
      <c r="AD30" s="516">
        <f>'11 Venituri si cheltuieli'!AD23</f>
        <v>0</v>
      </c>
      <c r="AE30" s="516">
        <f>'11 Venituri si cheltuieli'!AE23</f>
        <v>0</v>
      </c>
      <c r="AF30" s="516">
        <f>'11 Venituri si cheltuieli'!AF23</f>
        <v>0</v>
      </c>
      <c r="AG30" s="516">
        <f>'11 Venituri si cheltuieli'!AG23</f>
        <v>0</v>
      </c>
    </row>
    <row r="31" spans="1:33" s="147" customFormat="1" ht="15.75" customHeight="1" x14ac:dyDescent="0.2">
      <c r="A31" s="701">
        <v>12</v>
      </c>
      <c r="B31" s="236" t="s">
        <v>76</v>
      </c>
      <c r="C31" s="516">
        <f>'11 Venituri si cheltuieli'!C45</f>
        <v>0</v>
      </c>
      <c r="D31" s="516">
        <f>'11 Venituri si cheltuieli'!D45</f>
        <v>0</v>
      </c>
      <c r="E31" s="516">
        <f>'11 Venituri si cheltuieli'!E45</f>
        <v>0</v>
      </c>
      <c r="F31" s="516">
        <f>'11 Venituri si cheltuieli'!F45</f>
        <v>0</v>
      </c>
      <c r="G31" s="516">
        <f>'11 Venituri si cheltuieli'!G45</f>
        <v>0</v>
      </c>
      <c r="H31" s="516">
        <f>'11 Venituri si cheltuieli'!H45</f>
        <v>0</v>
      </c>
      <c r="I31" s="516">
        <f>'11 Venituri si cheltuieli'!I45</f>
        <v>0</v>
      </c>
      <c r="J31" s="516">
        <f>'11 Venituri si cheltuieli'!J45</f>
        <v>0</v>
      </c>
      <c r="K31" s="516">
        <f>'11 Venituri si cheltuieli'!K45</f>
        <v>0</v>
      </c>
      <c r="L31" s="516">
        <f>'11 Venituri si cheltuieli'!L45</f>
        <v>0</v>
      </c>
      <c r="M31" s="516">
        <f>'11 Venituri si cheltuieli'!M45</f>
        <v>0</v>
      </c>
      <c r="N31" s="516">
        <f>'11 Venituri si cheltuieli'!N45</f>
        <v>0</v>
      </c>
      <c r="O31" s="516">
        <f>'11 Venituri si cheltuieli'!O45</f>
        <v>0</v>
      </c>
      <c r="P31" s="516">
        <f>'11 Venituri si cheltuieli'!P45</f>
        <v>0</v>
      </c>
      <c r="Q31" s="516">
        <f>'11 Venituri si cheltuieli'!Q45</f>
        <v>0</v>
      </c>
      <c r="R31" s="516">
        <f>'11 Venituri si cheltuieli'!R45</f>
        <v>0</v>
      </c>
      <c r="S31" s="516">
        <f>'11 Venituri si cheltuieli'!S45</f>
        <v>0</v>
      </c>
      <c r="T31" s="516">
        <f>'11 Venituri si cheltuieli'!T45</f>
        <v>0</v>
      </c>
      <c r="U31" s="516">
        <f>'11 Venituri si cheltuieli'!U45</f>
        <v>0</v>
      </c>
      <c r="V31" s="516">
        <f>'11 Venituri si cheltuieli'!V45</f>
        <v>0</v>
      </c>
      <c r="W31" s="516">
        <f>'11 Venituri si cheltuieli'!W45</f>
        <v>0</v>
      </c>
      <c r="X31" s="516">
        <f>'11 Venituri si cheltuieli'!X45</f>
        <v>0</v>
      </c>
      <c r="Y31" s="516">
        <f>'11 Venituri si cheltuieli'!Y45</f>
        <v>0</v>
      </c>
      <c r="Z31" s="516">
        <f>'11 Venituri si cheltuieli'!Z45</f>
        <v>0</v>
      </c>
      <c r="AA31" s="516">
        <f>'11 Venituri si cheltuieli'!AA45</f>
        <v>0</v>
      </c>
      <c r="AB31" s="516">
        <f>'11 Venituri si cheltuieli'!AB45</f>
        <v>0</v>
      </c>
      <c r="AC31" s="516">
        <f>'11 Venituri si cheltuieli'!AC45</f>
        <v>0</v>
      </c>
      <c r="AD31" s="516">
        <f>'11 Venituri si cheltuieli'!AD45</f>
        <v>0</v>
      </c>
      <c r="AE31" s="516">
        <f>'11 Venituri si cheltuieli'!AE45</f>
        <v>0</v>
      </c>
      <c r="AF31" s="516">
        <f>'11 Venituri si cheltuieli'!AF45</f>
        <v>0</v>
      </c>
      <c r="AG31" s="516">
        <f>'11 Venituri si cheltuieli'!AG45</f>
        <v>0</v>
      </c>
    </row>
    <row r="32" spans="1:33" s="147" customFormat="1" ht="15.75" customHeight="1" x14ac:dyDescent="0.2">
      <c r="A32" s="827" t="s">
        <v>447</v>
      </c>
      <c r="B32" s="827" t="s">
        <v>431</v>
      </c>
      <c r="C32" s="516">
        <f>C29+C30-C31</f>
        <v>0</v>
      </c>
      <c r="D32" s="516">
        <f t="shared" ref="D32:AG32" si="35">D29+D30-D31</f>
        <v>0</v>
      </c>
      <c r="E32" s="516">
        <f t="shared" si="35"/>
        <v>0</v>
      </c>
      <c r="F32" s="516">
        <f t="shared" si="35"/>
        <v>0</v>
      </c>
      <c r="G32" s="516">
        <f t="shared" si="35"/>
        <v>0</v>
      </c>
      <c r="H32" s="516">
        <f t="shared" si="35"/>
        <v>0</v>
      </c>
      <c r="I32" s="516">
        <f t="shared" si="35"/>
        <v>0</v>
      </c>
      <c r="J32" s="516">
        <f t="shared" si="35"/>
        <v>0</v>
      </c>
      <c r="K32" s="516">
        <f t="shared" si="35"/>
        <v>0</v>
      </c>
      <c r="L32" s="516">
        <f t="shared" si="35"/>
        <v>0</v>
      </c>
      <c r="M32" s="516">
        <f t="shared" si="35"/>
        <v>0</v>
      </c>
      <c r="N32" s="516">
        <f t="shared" si="35"/>
        <v>0</v>
      </c>
      <c r="O32" s="516">
        <f t="shared" si="35"/>
        <v>0</v>
      </c>
      <c r="P32" s="516">
        <f t="shared" si="35"/>
        <v>0</v>
      </c>
      <c r="Q32" s="516">
        <f t="shared" si="35"/>
        <v>0</v>
      </c>
      <c r="R32" s="516">
        <f t="shared" si="35"/>
        <v>0</v>
      </c>
      <c r="S32" s="516">
        <f t="shared" si="35"/>
        <v>0</v>
      </c>
      <c r="T32" s="516">
        <f t="shared" si="35"/>
        <v>0</v>
      </c>
      <c r="U32" s="516">
        <f t="shared" si="35"/>
        <v>0</v>
      </c>
      <c r="V32" s="516">
        <f t="shared" si="35"/>
        <v>0</v>
      </c>
      <c r="W32" s="516">
        <f t="shared" si="35"/>
        <v>0</v>
      </c>
      <c r="X32" s="516">
        <f t="shared" si="35"/>
        <v>0</v>
      </c>
      <c r="Y32" s="516">
        <f t="shared" si="35"/>
        <v>0</v>
      </c>
      <c r="Z32" s="516">
        <f t="shared" si="35"/>
        <v>0</v>
      </c>
      <c r="AA32" s="516">
        <f t="shared" si="35"/>
        <v>0</v>
      </c>
      <c r="AB32" s="516">
        <f t="shared" si="35"/>
        <v>0</v>
      </c>
      <c r="AC32" s="516">
        <f t="shared" si="35"/>
        <v>0</v>
      </c>
      <c r="AD32" s="516">
        <f t="shared" si="35"/>
        <v>0</v>
      </c>
      <c r="AE32" s="516">
        <f t="shared" si="35"/>
        <v>0</v>
      </c>
      <c r="AF32" s="516">
        <f t="shared" si="35"/>
        <v>0</v>
      </c>
      <c r="AG32" s="516">
        <f t="shared" si="35"/>
        <v>0</v>
      </c>
    </row>
    <row r="33" spans="1:33" s="147" customFormat="1" ht="15.75" customHeight="1" x14ac:dyDescent="0.2">
      <c r="A33" s="246">
        <v>13</v>
      </c>
      <c r="B33" s="184" t="s">
        <v>598</v>
      </c>
      <c r="C33" s="189"/>
      <c r="D33" s="230"/>
      <c r="E33" s="230"/>
      <c r="F33" s="230"/>
      <c r="G33" s="230"/>
      <c r="H33" s="230"/>
      <c r="I33" s="230"/>
      <c r="J33" s="230"/>
      <c r="K33" s="230"/>
      <c r="L33" s="230"/>
      <c r="M33" s="230"/>
      <c r="N33" s="230"/>
      <c r="O33" s="230"/>
      <c r="P33" s="230"/>
      <c r="Q33" s="230"/>
      <c r="R33" s="230"/>
      <c r="S33" s="230"/>
      <c r="T33" s="189"/>
      <c r="U33" s="189"/>
      <c r="V33" s="189"/>
      <c r="W33" s="189"/>
      <c r="X33" s="189"/>
      <c r="Y33" s="189"/>
      <c r="Z33" s="189"/>
      <c r="AA33" s="189"/>
      <c r="AB33" s="189"/>
      <c r="AC33" s="189"/>
      <c r="AD33" s="189"/>
      <c r="AE33" s="189"/>
      <c r="AF33" s="189"/>
      <c r="AG33" s="189"/>
    </row>
    <row r="34" spans="1:33" s="147" customFormat="1" ht="15.75" customHeight="1" x14ac:dyDescent="0.2">
      <c r="A34" s="827" t="s">
        <v>445</v>
      </c>
      <c r="B34" s="827"/>
      <c r="C34" s="516">
        <f>C32-C33</f>
        <v>0</v>
      </c>
      <c r="D34" s="229">
        <f t="shared" ref="D34:W34" si="36">D32-D33</f>
        <v>0</v>
      </c>
      <c r="E34" s="229">
        <f t="shared" si="36"/>
        <v>0</v>
      </c>
      <c r="F34" s="229">
        <f t="shared" si="36"/>
        <v>0</v>
      </c>
      <c r="G34" s="229">
        <f t="shared" si="36"/>
        <v>0</v>
      </c>
      <c r="H34" s="229">
        <f t="shared" si="36"/>
        <v>0</v>
      </c>
      <c r="I34" s="229">
        <f t="shared" si="36"/>
        <v>0</v>
      </c>
      <c r="J34" s="229">
        <f t="shared" si="36"/>
        <v>0</v>
      </c>
      <c r="K34" s="229">
        <f t="shared" si="36"/>
        <v>0</v>
      </c>
      <c r="L34" s="229">
        <f t="shared" si="36"/>
        <v>0</v>
      </c>
      <c r="M34" s="229">
        <f t="shared" si="36"/>
        <v>0</v>
      </c>
      <c r="N34" s="229">
        <f t="shared" si="36"/>
        <v>0</v>
      </c>
      <c r="O34" s="229">
        <f t="shared" si="36"/>
        <v>0</v>
      </c>
      <c r="P34" s="229">
        <f t="shared" si="36"/>
        <v>0</v>
      </c>
      <c r="Q34" s="229">
        <f t="shared" si="36"/>
        <v>0</v>
      </c>
      <c r="R34" s="229">
        <f t="shared" si="36"/>
        <v>0</v>
      </c>
      <c r="S34" s="229">
        <f t="shared" si="36"/>
        <v>0</v>
      </c>
      <c r="T34" s="516">
        <f t="shared" si="36"/>
        <v>0</v>
      </c>
      <c r="U34" s="516">
        <f t="shared" si="36"/>
        <v>0</v>
      </c>
      <c r="V34" s="516">
        <f t="shared" si="36"/>
        <v>0</v>
      </c>
      <c r="W34" s="516">
        <f t="shared" si="36"/>
        <v>0</v>
      </c>
      <c r="X34" s="516">
        <f t="shared" ref="X34" si="37">X32-X33</f>
        <v>0</v>
      </c>
      <c r="Y34" s="516">
        <f t="shared" ref="Y34" si="38">Y32-Y33</f>
        <v>0</v>
      </c>
      <c r="Z34" s="516">
        <f t="shared" ref="Z34" si="39">Z32-Z33</f>
        <v>0</v>
      </c>
      <c r="AA34" s="516">
        <f t="shared" ref="AA34" si="40">AA32-AA33</f>
        <v>0</v>
      </c>
      <c r="AB34" s="516">
        <f t="shared" ref="AB34" si="41">AB32-AB33</f>
        <v>0</v>
      </c>
      <c r="AC34" s="516">
        <f t="shared" ref="AC34" si="42">AC32-AC33</f>
        <v>0</v>
      </c>
      <c r="AD34" s="516">
        <f t="shared" ref="AD34" si="43">AD32-AD33</f>
        <v>0</v>
      </c>
      <c r="AE34" s="516">
        <f t="shared" ref="AE34" si="44">AE32-AE33</f>
        <v>0</v>
      </c>
      <c r="AF34" s="516">
        <f t="shared" ref="AF34" si="45">AF32-AF33</f>
        <v>0</v>
      </c>
      <c r="AG34" s="516">
        <f t="shared" ref="AG34" si="46">AG32-AG33</f>
        <v>0</v>
      </c>
    </row>
    <row r="36" spans="1:33" x14ac:dyDescent="0.2">
      <c r="B36" s="26" t="s">
        <v>599</v>
      </c>
    </row>
  </sheetData>
  <mergeCells count="36">
    <mergeCell ref="A20:B20"/>
    <mergeCell ref="D4:G4"/>
    <mergeCell ref="H4:K4"/>
    <mergeCell ref="A1:M1"/>
    <mergeCell ref="B3:B5"/>
    <mergeCell ref="A3:A5"/>
    <mergeCell ref="C4:C5"/>
    <mergeCell ref="A19:N19"/>
    <mergeCell ref="A11:B11"/>
    <mergeCell ref="A17:B17"/>
    <mergeCell ref="A18:B18"/>
    <mergeCell ref="A6:N6"/>
    <mergeCell ref="A12:N12"/>
    <mergeCell ref="D3:W3"/>
    <mergeCell ref="L4:O4"/>
    <mergeCell ref="P4:S4"/>
    <mergeCell ref="A34:B34"/>
    <mergeCell ref="A27:B27"/>
    <mergeCell ref="A28:B28"/>
    <mergeCell ref="A21:N21"/>
    <mergeCell ref="A32:B32"/>
    <mergeCell ref="T4:T5"/>
    <mergeCell ref="U4:U5"/>
    <mergeCell ref="V4:V5"/>
    <mergeCell ref="W4:W5"/>
    <mergeCell ref="AG4:AG5"/>
    <mergeCell ref="X3:AG3"/>
    <mergeCell ref="AC4:AC5"/>
    <mergeCell ref="AD4:AD5"/>
    <mergeCell ref="AE4:AE5"/>
    <mergeCell ref="AF4:AF5"/>
    <mergeCell ref="X4:X5"/>
    <mergeCell ref="Y4:Y5"/>
    <mergeCell ref="Z4:Z5"/>
    <mergeCell ref="AA4:AA5"/>
    <mergeCell ref="AB4:AB5"/>
  </mergeCells>
  <pageMargins left="0.23622047244094491" right="0.23622047244094491" top="0.74803149606299213" bottom="0.74803149606299213" header="0.31496062992125984" footer="0.31496062992125984"/>
  <pageSetup paperSize="9" scale="68" fitToHeight="0" orientation="landscape" r:id="rId1"/>
  <headerFooter>
    <oddHeader>&amp;C&amp;"Arial,Bold"&amp;16&amp;K03+000 12. PROIECȚIA CONTULUI DE PROFIT ȘI PIERDERE</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2:AG81"/>
  <sheetViews>
    <sheetView tabSelected="1" zoomScale="80" zoomScaleNormal="80" workbookViewId="0">
      <selection activeCell="Q29" sqref="Q29"/>
    </sheetView>
  </sheetViews>
  <sheetFormatPr defaultRowHeight="15" x14ac:dyDescent="0.2"/>
  <cols>
    <col min="1" max="1" width="6.140625" style="240" customWidth="1"/>
    <col min="2" max="2" width="59.42578125" style="205" customWidth="1"/>
    <col min="3" max="3" width="7.42578125" style="214" customWidth="1"/>
    <col min="4" max="19" width="7.28515625" style="221" customWidth="1"/>
    <col min="20" max="29" width="7.28515625" style="214" customWidth="1"/>
    <col min="30" max="33" width="7.28515625" style="702" customWidth="1"/>
    <col min="34" max="34" width="33" style="703" customWidth="1"/>
    <col min="35" max="267" width="9.140625" style="703"/>
    <col min="268" max="268" width="6.140625" style="703" customWidth="1"/>
    <col min="269" max="269" width="79.5703125" style="703" customWidth="1"/>
    <col min="270" max="273" width="14.7109375" style="703" customWidth="1"/>
    <col min="274" max="523" width="9.140625" style="703"/>
    <col min="524" max="524" width="6.140625" style="703" customWidth="1"/>
    <col min="525" max="525" width="79.5703125" style="703" customWidth="1"/>
    <col min="526" max="529" width="14.7109375" style="703" customWidth="1"/>
    <col min="530" max="779" width="9.140625" style="703"/>
    <col min="780" max="780" width="6.140625" style="703" customWidth="1"/>
    <col min="781" max="781" width="79.5703125" style="703" customWidth="1"/>
    <col min="782" max="785" width="14.7109375" style="703" customWidth="1"/>
    <col min="786" max="1035" width="9.140625" style="703"/>
    <col min="1036" max="1036" width="6.140625" style="703" customWidth="1"/>
    <col min="1037" max="1037" width="79.5703125" style="703" customWidth="1"/>
    <col min="1038" max="1041" width="14.7109375" style="703" customWidth="1"/>
    <col min="1042" max="1291" width="9.140625" style="703"/>
    <col min="1292" max="1292" width="6.140625" style="703" customWidth="1"/>
    <col min="1293" max="1293" width="79.5703125" style="703" customWidth="1"/>
    <col min="1294" max="1297" width="14.7109375" style="703" customWidth="1"/>
    <col min="1298" max="1547" width="9.140625" style="703"/>
    <col min="1548" max="1548" width="6.140625" style="703" customWidth="1"/>
    <col min="1549" max="1549" width="79.5703125" style="703" customWidth="1"/>
    <col min="1550" max="1553" width="14.7109375" style="703" customWidth="1"/>
    <col min="1554" max="1803" width="9.140625" style="703"/>
    <col min="1804" max="1804" width="6.140625" style="703" customWidth="1"/>
    <col min="1805" max="1805" width="79.5703125" style="703" customWidth="1"/>
    <col min="1806" max="1809" width="14.7109375" style="703" customWidth="1"/>
    <col min="1810" max="2059" width="9.140625" style="703"/>
    <col min="2060" max="2060" width="6.140625" style="703" customWidth="1"/>
    <col min="2061" max="2061" width="79.5703125" style="703" customWidth="1"/>
    <col min="2062" max="2065" width="14.7109375" style="703" customWidth="1"/>
    <col min="2066" max="2315" width="9.140625" style="703"/>
    <col min="2316" max="2316" width="6.140625" style="703" customWidth="1"/>
    <col min="2317" max="2317" width="79.5703125" style="703" customWidth="1"/>
    <col min="2318" max="2321" width="14.7109375" style="703" customWidth="1"/>
    <col min="2322" max="2571" width="9.140625" style="703"/>
    <col min="2572" max="2572" width="6.140625" style="703" customWidth="1"/>
    <col min="2573" max="2573" width="79.5703125" style="703" customWidth="1"/>
    <col min="2574" max="2577" width="14.7109375" style="703" customWidth="1"/>
    <col min="2578" max="2827" width="9.140625" style="703"/>
    <col min="2828" max="2828" width="6.140625" style="703" customWidth="1"/>
    <col min="2829" max="2829" width="79.5703125" style="703" customWidth="1"/>
    <col min="2830" max="2833" width="14.7109375" style="703" customWidth="1"/>
    <col min="2834" max="3083" width="9.140625" style="703"/>
    <col min="3084" max="3084" width="6.140625" style="703" customWidth="1"/>
    <col min="3085" max="3085" width="79.5703125" style="703" customWidth="1"/>
    <col min="3086" max="3089" width="14.7109375" style="703" customWidth="1"/>
    <col min="3090" max="3339" width="9.140625" style="703"/>
    <col min="3340" max="3340" width="6.140625" style="703" customWidth="1"/>
    <col min="3341" max="3341" width="79.5703125" style="703" customWidth="1"/>
    <col min="3342" max="3345" width="14.7109375" style="703" customWidth="1"/>
    <col min="3346" max="3595" width="9.140625" style="703"/>
    <col min="3596" max="3596" width="6.140625" style="703" customWidth="1"/>
    <col min="3597" max="3597" width="79.5703125" style="703" customWidth="1"/>
    <col min="3598" max="3601" width="14.7109375" style="703" customWidth="1"/>
    <col min="3602" max="3851" width="9.140625" style="703"/>
    <col min="3852" max="3852" width="6.140625" style="703" customWidth="1"/>
    <col min="3853" max="3853" width="79.5703125" style="703" customWidth="1"/>
    <col min="3854" max="3857" width="14.7109375" style="703" customWidth="1"/>
    <col min="3858" max="4107" width="9.140625" style="703"/>
    <col min="4108" max="4108" width="6.140625" style="703" customWidth="1"/>
    <col min="4109" max="4109" width="79.5703125" style="703" customWidth="1"/>
    <col min="4110" max="4113" width="14.7109375" style="703" customWidth="1"/>
    <col min="4114" max="4363" width="9.140625" style="703"/>
    <col min="4364" max="4364" width="6.140625" style="703" customWidth="1"/>
    <col min="4365" max="4365" width="79.5703125" style="703" customWidth="1"/>
    <col min="4366" max="4369" width="14.7109375" style="703" customWidth="1"/>
    <col min="4370" max="4619" width="9.140625" style="703"/>
    <col min="4620" max="4620" width="6.140625" style="703" customWidth="1"/>
    <col min="4621" max="4621" width="79.5703125" style="703" customWidth="1"/>
    <col min="4622" max="4625" width="14.7109375" style="703" customWidth="1"/>
    <col min="4626" max="4875" width="9.140625" style="703"/>
    <col min="4876" max="4876" width="6.140625" style="703" customWidth="1"/>
    <col min="4877" max="4877" width="79.5703125" style="703" customWidth="1"/>
    <col min="4878" max="4881" width="14.7109375" style="703" customWidth="1"/>
    <col min="4882" max="5131" width="9.140625" style="703"/>
    <col min="5132" max="5132" width="6.140625" style="703" customWidth="1"/>
    <col min="5133" max="5133" width="79.5703125" style="703" customWidth="1"/>
    <col min="5134" max="5137" width="14.7109375" style="703" customWidth="1"/>
    <col min="5138" max="5387" width="9.140625" style="703"/>
    <col min="5388" max="5388" width="6.140625" style="703" customWidth="1"/>
    <col min="5389" max="5389" width="79.5703125" style="703" customWidth="1"/>
    <col min="5390" max="5393" width="14.7109375" style="703" customWidth="1"/>
    <col min="5394" max="5643" width="9.140625" style="703"/>
    <col min="5644" max="5644" width="6.140625" style="703" customWidth="1"/>
    <col min="5645" max="5645" width="79.5703125" style="703" customWidth="1"/>
    <col min="5646" max="5649" width="14.7109375" style="703" customWidth="1"/>
    <col min="5650" max="5899" width="9.140625" style="703"/>
    <col min="5900" max="5900" width="6.140625" style="703" customWidth="1"/>
    <col min="5901" max="5901" width="79.5703125" style="703" customWidth="1"/>
    <col min="5902" max="5905" width="14.7109375" style="703" customWidth="1"/>
    <col min="5906" max="6155" width="9.140625" style="703"/>
    <col min="6156" max="6156" width="6.140625" style="703" customWidth="1"/>
    <col min="6157" max="6157" width="79.5703125" style="703" customWidth="1"/>
    <col min="6158" max="6161" width="14.7109375" style="703" customWidth="1"/>
    <col min="6162" max="6411" width="9.140625" style="703"/>
    <col min="6412" max="6412" width="6.140625" style="703" customWidth="1"/>
    <col min="6413" max="6413" width="79.5703125" style="703" customWidth="1"/>
    <col min="6414" max="6417" width="14.7109375" style="703" customWidth="1"/>
    <col min="6418" max="6667" width="9.140625" style="703"/>
    <col min="6668" max="6668" width="6.140625" style="703" customWidth="1"/>
    <col min="6669" max="6669" width="79.5703125" style="703" customWidth="1"/>
    <col min="6670" max="6673" width="14.7109375" style="703" customWidth="1"/>
    <col min="6674" max="6923" width="9.140625" style="703"/>
    <col min="6924" max="6924" width="6.140625" style="703" customWidth="1"/>
    <col min="6925" max="6925" width="79.5703125" style="703" customWidth="1"/>
    <col min="6926" max="6929" width="14.7109375" style="703" customWidth="1"/>
    <col min="6930" max="7179" width="9.140625" style="703"/>
    <col min="7180" max="7180" width="6.140625" style="703" customWidth="1"/>
    <col min="7181" max="7181" width="79.5703125" style="703" customWidth="1"/>
    <col min="7182" max="7185" width="14.7109375" style="703" customWidth="1"/>
    <col min="7186" max="7435" width="9.140625" style="703"/>
    <col min="7436" max="7436" width="6.140625" style="703" customWidth="1"/>
    <col min="7437" max="7437" width="79.5703125" style="703" customWidth="1"/>
    <col min="7438" max="7441" width="14.7109375" style="703" customWidth="1"/>
    <col min="7442" max="7691" width="9.140625" style="703"/>
    <col min="7692" max="7692" width="6.140625" style="703" customWidth="1"/>
    <col min="7693" max="7693" width="79.5703125" style="703" customWidth="1"/>
    <col min="7694" max="7697" width="14.7109375" style="703" customWidth="1"/>
    <col min="7698" max="7947" width="9.140625" style="703"/>
    <col min="7948" max="7948" width="6.140625" style="703" customWidth="1"/>
    <col min="7949" max="7949" width="79.5703125" style="703" customWidth="1"/>
    <col min="7950" max="7953" width="14.7109375" style="703" customWidth="1"/>
    <col min="7954" max="8203" width="9.140625" style="703"/>
    <col min="8204" max="8204" width="6.140625" style="703" customWidth="1"/>
    <col min="8205" max="8205" width="79.5703125" style="703" customWidth="1"/>
    <col min="8206" max="8209" width="14.7109375" style="703" customWidth="1"/>
    <col min="8210" max="8459" width="9.140625" style="703"/>
    <col min="8460" max="8460" width="6.140625" style="703" customWidth="1"/>
    <col min="8461" max="8461" width="79.5703125" style="703" customWidth="1"/>
    <col min="8462" max="8465" width="14.7109375" style="703" customWidth="1"/>
    <col min="8466" max="8715" width="9.140625" style="703"/>
    <col min="8716" max="8716" width="6.140625" style="703" customWidth="1"/>
    <col min="8717" max="8717" width="79.5703125" style="703" customWidth="1"/>
    <col min="8718" max="8721" width="14.7109375" style="703" customWidth="1"/>
    <col min="8722" max="8971" width="9.140625" style="703"/>
    <col min="8972" max="8972" width="6.140625" style="703" customWidth="1"/>
    <col min="8973" max="8973" width="79.5703125" style="703" customWidth="1"/>
    <col min="8974" max="8977" width="14.7109375" style="703" customWidth="1"/>
    <col min="8978" max="9227" width="9.140625" style="703"/>
    <col min="9228" max="9228" width="6.140625" style="703" customWidth="1"/>
    <col min="9229" max="9229" width="79.5703125" style="703" customWidth="1"/>
    <col min="9230" max="9233" width="14.7109375" style="703" customWidth="1"/>
    <col min="9234" max="9483" width="9.140625" style="703"/>
    <col min="9484" max="9484" width="6.140625" style="703" customWidth="1"/>
    <col min="9485" max="9485" width="79.5703125" style="703" customWidth="1"/>
    <col min="9486" max="9489" width="14.7109375" style="703" customWidth="1"/>
    <col min="9490" max="9739" width="9.140625" style="703"/>
    <col min="9740" max="9740" width="6.140625" style="703" customWidth="1"/>
    <col min="9741" max="9741" width="79.5703125" style="703" customWidth="1"/>
    <col min="9742" max="9745" width="14.7109375" style="703" customWidth="1"/>
    <col min="9746" max="9995" width="9.140625" style="703"/>
    <col min="9996" max="9996" width="6.140625" style="703" customWidth="1"/>
    <col min="9997" max="9997" width="79.5703125" style="703" customWidth="1"/>
    <col min="9998" max="10001" width="14.7109375" style="703" customWidth="1"/>
    <col min="10002" max="10251" width="9.140625" style="703"/>
    <col min="10252" max="10252" width="6.140625" style="703" customWidth="1"/>
    <col min="10253" max="10253" width="79.5703125" style="703" customWidth="1"/>
    <col min="10254" max="10257" width="14.7109375" style="703" customWidth="1"/>
    <col min="10258" max="10507" width="9.140625" style="703"/>
    <col min="10508" max="10508" width="6.140625" style="703" customWidth="1"/>
    <col min="10509" max="10509" width="79.5703125" style="703" customWidth="1"/>
    <col min="10510" max="10513" width="14.7109375" style="703" customWidth="1"/>
    <col min="10514" max="10763" width="9.140625" style="703"/>
    <col min="10764" max="10764" width="6.140625" style="703" customWidth="1"/>
    <col min="10765" max="10765" width="79.5703125" style="703" customWidth="1"/>
    <col min="10766" max="10769" width="14.7109375" style="703" customWidth="1"/>
    <col min="10770" max="11019" width="9.140625" style="703"/>
    <col min="11020" max="11020" width="6.140625" style="703" customWidth="1"/>
    <col min="11021" max="11021" width="79.5703125" style="703" customWidth="1"/>
    <col min="11022" max="11025" width="14.7109375" style="703" customWidth="1"/>
    <col min="11026" max="11275" width="9.140625" style="703"/>
    <col min="11276" max="11276" width="6.140625" style="703" customWidth="1"/>
    <col min="11277" max="11277" width="79.5703125" style="703" customWidth="1"/>
    <col min="11278" max="11281" width="14.7109375" style="703" customWidth="1"/>
    <col min="11282" max="11531" width="9.140625" style="703"/>
    <col min="11532" max="11532" width="6.140625" style="703" customWidth="1"/>
    <col min="11533" max="11533" width="79.5703125" style="703" customWidth="1"/>
    <col min="11534" max="11537" width="14.7109375" style="703" customWidth="1"/>
    <col min="11538" max="11787" width="9.140625" style="703"/>
    <col min="11788" max="11788" width="6.140625" style="703" customWidth="1"/>
    <col min="11789" max="11789" width="79.5703125" style="703" customWidth="1"/>
    <col min="11790" max="11793" width="14.7109375" style="703" customWidth="1"/>
    <col min="11794" max="12043" width="9.140625" style="703"/>
    <col min="12044" max="12044" width="6.140625" style="703" customWidth="1"/>
    <col min="12045" max="12045" width="79.5703125" style="703" customWidth="1"/>
    <col min="12046" max="12049" width="14.7109375" style="703" customWidth="1"/>
    <col min="12050" max="12299" width="9.140625" style="703"/>
    <col min="12300" max="12300" width="6.140625" style="703" customWidth="1"/>
    <col min="12301" max="12301" width="79.5703125" style="703" customWidth="1"/>
    <col min="12302" max="12305" width="14.7109375" style="703" customWidth="1"/>
    <col min="12306" max="12555" width="9.140625" style="703"/>
    <col min="12556" max="12556" width="6.140625" style="703" customWidth="1"/>
    <col min="12557" max="12557" width="79.5703125" style="703" customWidth="1"/>
    <col min="12558" max="12561" width="14.7109375" style="703" customWidth="1"/>
    <col min="12562" max="12811" width="9.140625" style="703"/>
    <col min="12812" max="12812" width="6.140625" style="703" customWidth="1"/>
    <col min="12813" max="12813" width="79.5703125" style="703" customWidth="1"/>
    <col min="12814" max="12817" width="14.7109375" style="703" customWidth="1"/>
    <col min="12818" max="13067" width="9.140625" style="703"/>
    <col min="13068" max="13068" width="6.140625" style="703" customWidth="1"/>
    <col min="13069" max="13069" width="79.5703125" style="703" customWidth="1"/>
    <col min="13070" max="13073" width="14.7109375" style="703" customWidth="1"/>
    <col min="13074" max="13323" width="9.140625" style="703"/>
    <col min="13324" max="13324" width="6.140625" style="703" customWidth="1"/>
    <col min="13325" max="13325" width="79.5703125" style="703" customWidth="1"/>
    <col min="13326" max="13329" width="14.7109375" style="703" customWidth="1"/>
    <col min="13330" max="13579" width="9.140625" style="703"/>
    <col min="13580" max="13580" width="6.140625" style="703" customWidth="1"/>
    <col min="13581" max="13581" width="79.5703125" style="703" customWidth="1"/>
    <col min="13582" max="13585" width="14.7109375" style="703" customWidth="1"/>
    <col min="13586" max="13835" width="9.140625" style="703"/>
    <col min="13836" max="13836" width="6.140625" style="703" customWidth="1"/>
    <col min="13837" max="13837" width="79.5703125" style="703" customWidth="1"/>
    <col min="13838" max="13841" width="14.7109375" style="703" customWidth="1"/>
    <col min="13842" max="14091" width="9.140625" style="703"/>
    <col min="14092" max="14092" width="6.140625" style="703" customWidth="1"/>
    <col min="14093" max="14093" width="79.5703125" style="703" customWidth="1"/>
    <col min="14094" max="14097" width="14.7109375" style="703" customWidth="1"/>
    <col min="14098" max="14347" width="9.140625" style="703"/>
    <col min="14348" max="14348" width="6.140625" style="703" customWidth="1"/>
    <col min="14349" max="14349" width="79.5703125" style="703" customWidth="1"/>
    <col min="14350" max="14353" width="14.7109375" style="703" customWidth="1"/>
    <col min="14354" max="14603" width="9.140625" style="703"/>
    <col min="14604" max="14604" width="6.140625" style="703" customWidth="1"/>
    <col min="14605" max="14605" width="79.5703125" style="703" customWidth="1"/>
    <col min="14606" max="14609" width="14.7109375" style="703" customWidth="1"/>
    <col min="14610" max="14859" width="9.140625" style="703"/>
    <col min="14860" max="14860" width="6.140625" style="703" customWidth="1"/>
    <col min="14861" max="14861" width="79.5703125" style="703" customWidth="1"/>
    <col min="14862" max="14865" width="14.7109375" style="703" customWidth="1"/>
    <col min="14866" max="15115" width="9.140625" style="703"/>
    <col min="15116" max="15116" width="6.140625" style="703" customWidth="1"/>
    <col min="15117" max="15117" width="79.5703125" style="703" customWidth="1"/>
    <col min="15118" max="15121" width="14.7109375" style="703" customWidth="1"/>
    <col min="15122" max="15371" width="9.140625" style="703"/>
    <col min="15372" max="15372" width="6.140625" style="703" customWidth="1"/>
    <col min="15373" max="15373" width="79.5703125" style="703" customWidth="1"/>
    <col min="15374" max="15377" width="14.7109375" style="703" customWidth="1"/>
    <col min="15378" max="15627" width="9.140625" style="703"/>
    <col min="15628" max="15628" width="6.140625" style="703" customWidth="1"/>
    <col min="15629" max="15629" width="79.5703125" style="703" customWidth="1"/>
    <col min="15630" max="15633" width="14.7109375" style="703" customWidth="1"/>
    <col min="15634" max="15883" width="9.140625" style="703"/>
    <col min="15884" max="15884" width="6.140625" style="703" customWidth="1"/>
    <col min="15885" max="15885" width="79.5703125" style="703" customWidth="1"/>
    <col min="15886" max="15889" width="14.7109375" style="703" customWidth="1"/>
    <col min="15890" max="16139" width="9.140625" style="703"/>
    <col min="16140" max="16140" width="6.140625" style="703" customWidth="1"/>
    <col min="16141" max="16141" width="79.5703125" style="703" customWidth="1"/>
    <col min="16142" max="16145" width="14.7109375" style="703" customWidth="1"/>
    <col min="16146" max="16384" width="9.140625" style="703"/>
  </cols>
  <sheetData>
    <row r="2" spans="1:33" ht="15.75" x14ac:dyDescent="0.25">
      <c r="A2" s="849" t="s">
        <v>517</v>
      </c>
      <c r="B2" s="850"/>
      <c r="C2" s="850"/>
      <c r="D2" s="850"/>
      <c r="E2" s="850"/>
      <c r="F2" s="850"/>
      <c r="G2" s="850"/>
      <c r="H2" s="850"/>
      <c r="I2" s="850"/>
      <c r="J2" s="850"/>
      <c r="K2" s="850"/>
      <c r="L2" s="850"/>
      <c r="M2" s="850"/>
      <c r="N2" s="850"/>
      <c r="O2" s="850"/>
      <c r="P2" s="850"/>
      <c r="Q2" s="850"/>
      <c r="R2" s="850"/>
      <c r="AC2" s="214" t="s">
        <v>357</v>
      </c>
    </row>
    <row r="3" spans="1:33" s="28" customFormat="1" ht="38.25" x14ac:dyDescent="0.2">
      <c r="A3" s="847" t="s">
        <v>459</v>
      </c>
      <c r="B3" s="810" t="s">
        <v>458</v>
      </c>
      <c r="C3" s="516" t="s">
        <v>468</v>
      </c>
      <c r="D3" s="806" t="s">
        <v>378</v>
      </c>
      <c r="E3" s="809"/>
      <c r="F3" s="809"/>
      <c r="G3" s="809"/>
      <c r="H3" s="809"/>
      <c r="I3" s="809"/>
      <c r="J3" s="809"/>
      <c r="K3" s="809"/>
      <c r="L3" s="809"/>
      <c r="M3" s="809"/>
      <c r="N3" s="809"/>
      <c r="O3" s="809"/>
      <c r="P3" s="809"/>
      <c r="Q3" s="809"/>
      <c r="R3" s="809"/>
      <c r="S3" s="809"/>
      <c r="T3" s="809"/>
      <c r="U3" s="809"/>
      <c r="V3" s="809"/>
      <c r="W3" s="809"/>
      <c r="X3" s="806" t="s">
        <v>519</v>
      </c>
      <c r="Y3" s="806"/>
      <c r="Z3" s="806"/>
      <c r="AA3" s="806"/>
      <c r="AB3" s="806"/>
      <c r="AC3" s="806"/>
      <c r="AD3" s="806"/>
      <c r="AE3" s="806"/>
      <c r="AF3" s="806"/>
      <c r="AG3" s="806"/>
    </row>
    <row r="4" spans="1:33" s="28" customFormat="1" ht="15" customHeight="1" x14ac:dyDescent="0.2">
      <c r="A4" s="835"/>
      <c r="B4" s="832"/>
      <c r="C4" s="818" t="s">
        <v>461</v>
      </c>
      <c r="D4" s="817" t="s">
        <v>360</v>
      </c>
      <c r="E4" s="817"/>
      <c r="F4" s="817"/>
      <c r="G4" s="817"/>
      <c r="H4" s="817" t="s">
        <v>361</v>
      </c>
      <c r="I4" s="817"/>
      <c r="J4" s="817"/>
      <c r="K4" s="817"/>
      <c r="L4" s="819" t="s">
        <v>362</v>
      </c>
      <c r="M4" s="820"/>
      <c r="N4" s="820"/>
      <c r="O4" s="821"/>
      <c r="P4" s="819" t="s">
        <v>363</v>
      </c>
      <c r="Q4" s="820"/>
      <c r="R4" s="820"/>
      <c r="S4" s="821"/>
      <c r="T4" s="804" t="s">
        <v>469</v>
      </c>
      <c r="U4" s="804" t="s">
        <v>470</v>
      </c>
      <c r="V4" s="804" t="s">
        <v>471</v>
      </c>
      <c r="W4" s="804" t="s">
        <v>472</v>
      </c>
      <c r="X4" s="804">
        <v>5</v>
      </c>
      <c r="Y4" s="804">
        <v>6</v>
      </c>
      <c r="Z4" s="804">
        <v>7</v>
      </c>
      <c r="AA4" s="804">
        <v>8</v>
      </c>
      <c r="AB4" s="804">
        <v>9</v>
      </c>
      <c r="AC4" s="804">
        <v>10</v>
      </c>
      <c r="AD4" s="804">
        <v>11</v>
      </c>
      <c r="AE4" s="804">
        <v>12</v>
      </c>
      <c r="AF4" s="804">
        <v>13</v>
      </c>
      <c r="AG4" s="804">
        <v>14</v>
      </c>
    </row>
    <row r="5" spans="1:33" s="28" customFormat="1" ht="12.75" x14ac:dyDescent="0.2">
      <c r="A5" s="835"/>
      <c r="B5" s="833"/>
      <c r="C5" s="818"/>
      <c r="D5" s="217" t="s">
        <v>464</v>
      </c>
      <c r="E5" s="217" t="s">
        <v>465</v>
      </c>
      <c r="F5" s="217" t="s">
        <v>466</v>
      </c>
      <c r="G5" s="217" t="s">
        <v>467</v>
      </c>
      <c r="H5" s="217" t="s">
        <v>464</v>
      </c>
      <c r="I5" s="217" t="s">
        <v>465</v>
      </c>
      <c r="J5" s="217" t="s">
        <v>466</v>
      </c>
      <c r="K5" s="217" t="s">
        <v>467</v>
      </c>
      <c r="L5" s="217" t="s">
        <v>464</v>
      </c>
      <c r="M5" s="217" t="s">
        <v>465</v>
      </c>
      <c r="N5" s="217" t="s">
        <v>466</v>
      </c>
      <c r="O5" s="217" t="s">
        <v>467</v>
      </c>
      <c r="P5" s="217" t="s">
        <v>464</v>
      </c>
      <c r="Q5" s="217" t="s">
        <v>465</v>
      </c>
      <c r="R5" s="217" t="s">
        <v>466</v>
      </c>
      <c r="S5" s="217" t="s">
        <v>467</v>
      </c>
      <c r="T5" s="805"/>
      <c r="U5" s="805"/>
      <c r="V5" s="805"/>
      <c r="W5" s="805"/>
      <c r="X5" s="805"/>
      <c r="Y5" s="805"/>
      <c r="Z5" s="805"/>
      <c r="AA5" s="805"/>
      <c r="AB5" s="805"/>
      <c r="AC5" s="805"/>
      <c r="AD5" s="805"/>
      <c r="AE5" s="805"/>
      <c r="AF5" s="805"/>
      <c r="AG5" s="805"/>
    </row>
    <row r="6" spans="1:33" x14ac:dyDescent="0.2">
      <c r="A6" s="844" t="s">
        <v>521</v>
      </c>
      <c r="B6" s="845"/>
      <c r="C6" s="845"/>
      <c r="D6" s="845"/>
      <c r="E6" s="845"/>
      <c r="F6" s="845"/>
      <c r="G6" s="845"/>
      <c r="H6" s="845"/>
      <c r="I6" s="845"/>
      <c r="J6" s="845"/>
      <c r="K6" s="845"/>
      <c r="L6" s="845"/>
      <c r="M6" s="845"/>
      <c r="N6" s="845"/>
      <c r="O6" s="845"/>
      <c r="P6" s="845"/>
      <c r="Q6" s="845"/>
      <c r="R6" s="845"/>
      <c r="S6" s="704"/>
      <c r="T6" s="705"/>
      <c r="U6" s="705"/>
      <c r="V6" s="705"/>
      <c r="W6" s="705"/>
      <c r="X6" s="705"/>
      <c r="Y6" s="705"/>
      <c r="Z6" s="705"/>
      <c r="AA6" s="705"/>
      <c r="AB6" s="705"/>
      <c r="AC6" s="705"/>
      <c r="AD6" s="706"/>
      <c r="AE6" s="706"/>
      <c r="AF6" s="706"/>
      <c r="AG6" s="706"/>
    </row>
    <row r="7" spans="1:33" x14ac:dyDescent="0.2">
      <c r="A7" s="269"/>
      <c r="B7" s="707" t="s">
        <v>532</v>
      </c>
      <c r="C7" s="708"/>
      <c r="D7" s="709"/>
      <c r="E7" s="709"/>
      <c r="F7" s="709"/>
      <c r="G7" s="709"/>
      <c r="H7" s="709"/>
      <c r="I7" s="709"/>
      <c r="J7" s="709"/>
      <c r="K7" s="709"/>
      <c r="L7" s="709"/>
      <c r="M7" s="709"/>
      <c r="N7" s="709"/>
      <c r="O7" s="709"/>
      <c r="P7" s="709"/>
      <c r="Q7" s="709"/>
      <c r="R7" s="709"/>
      <c r="S7" s="710"/>
      <c r="T7" s="711"/>
      <c r="U7" s="711"/>
      <c r="V7" s="711"/>
      <c r="W7" s="711"/>
      <c r="X7" s="711"/>
      <c r="Y7" s="711"/>
      <c r="Z7" s="711"/>
      <c r="AA7" s="711"/>
      <c r="AB7" s="711"/>
      <c r="AC7" s="711"/>
      <c r="AD7" s="712"/>
      <c r="AE7" s="712"/>
      <c r="AF7" s="712"/>
      <c r="AG7" s="712"/>
    </row>
    <row r="8" spans="1:33" x14ac:dyDescent="0.2">
      <c r="A8" s="238">
        <v>1</v>
      </c>
      <c r="B8" s="200" t="s">
        <v>476</v>
      </c>
      <c r="C8" s="212"/>
      <c r="D8" s="218"/>
      <c r="E8" s="218"/>
      <c r="F8" s="218"/>
      <c r="G8" s="218"/>
      <c r="H8" s="218"/>
      <c r="I8" s="218"/>
      <c r="J8" s="218"/>
      <c r="K8" s="218"/>
      <c r="L8" s="218"/>
      <c r="M8" s="218"/>
      <c r="N8" s="218"/>
      <c r="O8" s="218"/>
      <c r="P8" s="218"/>
      <c r="Q8" s="218"/>
      <c r="R8" s="218"/>
      <c r="S8" s="218"/>
      <c r="T8" s="711">
        <f>SUM(D8:G8)</f>
        <v>0</v>
      </c>
      <c r="U8" s="711">
        <f>SUM(H8:K8)</f>
        <v>0</v>
      </c>
      <c r="V8" s="711">
        <f>SUM(L8:O8)</f>
        <v>0</v>
      </c>
      <c r="W8" s="711">
        <f>SUM(P8:S8)</f>
        <v>0</v>
      </c>
      <c r="X8" s="212"/>
      <c r="Y8" s="212"/>
      <c r="Z8" s="212"/>
      <c r="AA8" s="212"/>
      <c r="AB8" s="212"/>
      <c r="AC8" s="212"/>
      <c r="AD8" s="212"/>
      <c r="AE8" s="212"/>
      <c r="AF8" s="212"/>
      <c r="AG8" s="212"/>
    </row>
    <row r="9" spans="1:33" x14ac:dyDescent="0.2">
      <c r="A9" s="239">
        <v>2</v>
      </c>
      <c r="B9" s="200" t="s">
        <v>478</v>
      </c>
      <c r="C9" s="216">
        <f>C10+C11</f>
        <v>0</v>
      </c>
      <c r="D9" s="216">
        <f t="shared" ref="D9:S9" si="0">D10+D11</f>
        <v>0</v>
      </c>
      <c r="E9" s="216">
        <f t="shared" si="0"/>
        <v>0</v>
      </c>
      <c r="F9" s="216">
        <f>F10+F11</f>
        <v>0</v>
      </c>
      <c r="G9" s="216">
        <f t="shared" si="0"/>
        <v>0</v>
      </c>
      <c r="H9" s="216">
        <f t="shared" si="0"/>
        <v>0</v>
      </c>
      <c r="I9" s="216">
        <f t="shared" si="0"/>
        <v>0</v>
      </c>
      <c r="J9" s="216">
        <f t="shared" si="0"/>
        <v>0</v>
      </c>
      <c r="K9" s="216">
        <f t="shared" si="0"/>
        <v>0</v>
      </c>
      <c r="L9" s="216">
        <f t="shared" si="0"/>
        <v>0</v>
      </c>
      <c r="M9" s="216">
        <f t="shared" si="0"/>
        <v>0</v>
      </c>
      <c r="N9" s="216">
        <f t="shared" si="0"/>
        <v>0</v>
      </c>
      <c r="O9" s="216">
        <f t="shared" si="0"/>
        <v>0</v>
      </c>
      <c r="P9" s="216">
        <f t="shared" si="0"/>
        <v>0</v>
      </c>
      <c r="Q9" s="216">
        <f t="shared" si="0"/>
        <v>0</v>
      </c>
      <c r="R9" s="216">
        <f t="shared" si="0"/>
        <v>0</v>
      </c>
      <c r="S9" s="216">
        <f t="shared" si="0"/>
        <v>0</v>
      </c>
      <c r="T9" s="711">
        <f t="shared" ref="T9:T14" si="1">SUM(D9:G9)</f>
        <v>0</v>
      </c>
      <c r="U9" s="711">
        <f t="shared" ref="U9:U14" si="2">SUM(H9:K9)</f>
        <v>0</v>
      </c>
      <c r="V9" s="711">
        <f t="shared" ref="V9:V14" si="3">SUM(L9:O9)</f>
        <v>0</v>
      </c>
      <c r="W9" s="711">
        <f t="shared" ref="W9:W14" si="4">SUM(P9:S9)</f>
        <v>0</v>
      </c>
      <c r="X9" s="216">
        <f t="shared" ref="X9:AG9" si="5">X10+X11</f>
        <v>0</v>
      </c>
      <c r="Y9" s="216">
        <f t="shared" si="5"/>
        <v>0</v>
      </c>
      <c r="Z9" s="216">
        <f t="shared" si="5"/>
        <v>0</v>
      </c>
      <c r="AA9" s="216">
        <f t="shared" si="5"/>
        <v>0</v>
      </c>
      <c r="AB9" s="216">
        <f t="shared" si="5"/>
        <v>0</v>
      </c>
      <c r="AC9" s="216">
        <f t="shared" si="5"/>
        <v>0</v>
      </c>
      <c r="AD9" s="216">
        <f t="shared" si="5"/>
        <v>0</v>
      </c>
      <c r="AE9" s="216">
        <f t="shared" si="5"/>
        <v>0</v>
      </c>
      <c r="AF9" s="216">
        <f t="shared" si="5"/>
        <v>0</v>
      </c>
      <c r="AG9" s="216">
        <f t="shared" si="5"/>
        <v>0</v>
      </c>
    </row>
    <row r="10" spans="1:33" x14ac:dyDescent="0.2">
      <c r="A10" s="239" t="s">
        <v>523</v>
      </c>
      <c r="B10" s="200" t="s">
        <v>479</v>
      </c>
      <c r="C10" s="212"/>
      <c r="D10" s="218"/>
      <c r="E10" s="218"/>
      <c r="F10" s="218"/>
      <c r="G10" s="218"/>
      <c r="H10" s="218"/>
      <c r="I10" s="218"/>
      <c r="J10" s="218"/>
      <c r="K10" s="218"/>
      <c r="L10" s="218"/>
      <c r="M10" s="218"/>
      <c r="N10" s="218"/>
      <c r="O10" s="218"/>
      <c r="P10" s="218"/>
      <c r="Q10" s="218"/>
      <c r="R10" s="218"/>
      <c r="S10" s="218"/>
      <c r="T10" s="711">
        <f t="shared" si="1"/>
        <v>0</v>
      </c>
      <c r="U10" s="711">
        <f t="shared" si="2"/>
        <v>0</v>
      </c>
      <c r="V10" s="711">
        <f t="shared" si="3"/>
        <v>0</v>
      </c>
      <c r="W10" s="711">
        <f t="shared" si="4"/>
        <v>0</v>
      </c>
      <c r="X10" s="711"/>
      <c r="Y10" s="711"/>
      <c r="Z10" s="711"/>
      <c r="AA10" s="711"/>
      <c r="AB10" s="711"/>
      <c r="AC10" s="711"/>
      <c r="AD10" s="711"/>
      <c r="AE10" s="711"/>
      <c r="AF10" s="711"/>
      <c r="AG10" s="711"/>
    </row>
    <row r="11" spans="1:33" x14ac:dyDescent="0.2">
      <c r="A11" s="239" t="s">
        <v>524</v>
      </c>
      <c r="B11" s="200" t="s">
        <v>480</v>
      </c>
      <c r="C11" s="212"/>
      <c r="D11" s="218"/>
      <c r="E11" s="218"/>
      <c r="F11" s="218"/>
      <c r="G11" s="218"/>
      <c r="H11" s="218"/>
      <c r="I11" s="218"/>
      <c r="J11" s="218"/>
      <c r="K11" s="218"/>
      <c r="L11" s="218"/>
      <c r="M11" s="218"/>
      <c r="N11" s="218"/>
      <c r="O11" s="218"/>
      <c r="P11" s="218"/>
      <c r="Q11" s="218"/>
      <c r="R11" s="218"/>
      <c r="S11" s="218"/>
      <c r="T11" s="711">
        <f t="shared" si="1"/>
        <v>0</v>
      </c>
      <c r="U11" s="711">
        <f t="shared" si="2"/>
        <v>0</v>
      </c>
      <c r="V11" s="711">
        <f t="shared" si="3"/>
        <v>0</v>
      </c>
      <c r="W11" s="711">
        <f t="shared" si="4"/>
        <v>0</v>
      </c>
      <c r="X11" s="212"/>
      <c r="Y11" s="212"/>
      <c r="Z11" s="212"/>
      <c r="AA11" s="212"/>
      <c r="AB11" s="212"/>
      <c r="AC11" s="212"/>
      <c r="AD11" s="212"/>
      <c r="AE11" s="212"/>
      <c r="AF11" s="212"/>
      <c r="AG11" s="212"/>
    </row>
    <row r="12" spans="1:33" x14ac:dyDescent="0.2">
      <c r="A12" s="239">
        <v>3</v>
      </c>
      <c r="B12" s="200" t="s">
        <v>481</v>
      </c>
      <c r="C12" s="212"/>
      <c r="D12" s="218"/>
      <c r="E12" s="218"/>
      <c r="F12" s="218"/>
      <c r="G12" s="218"/>
      <c r="H12" s="218"/>
      <c r="I12" s="218"/>
      <c r="J12" s="218"/>
      <c r="K12" s="218"/>
      <c r="L12" s="218"/>
      <c r="M12" s="218"/>
      <c r="N12" s="218"/>
      <c r="O12" s="218"/>
      <c r="P12" s="218"/>
      <c r="Q12" s="218"/>
      <c r="R12" s="218"/>
      <c r="S12" s="218"/>
      <c r="T12" s="711">
        <f t="shared" si="1"/>
        <v>0</v>
      </c>
      <c r="U12" s="711">
        <f t="shared" si="2"/>
        <v>0</v>
      </c>
      <c r="V12" s="711">
        <f t="shared" si="3"/>
        <v>0</v>
      </c>
      <c r="W12" s="711">
        <f t="shared" si="4"/>
        <v>0</v>
      </c>
      <c r="X12" s="212"/>
      <c r="Y12" s="212"/>
      <c r="Z12" s="212"/>
      <c r="AA12" s="212"/>
      <c r="AB12" s="212"/>
      <c r="AC12" s="212"/>
      <c r="AD12" s="212"/>
      <c r="AE12" s="212"/>
      <c r="AF12" s="212"/>
      <c r="AG12" s="212"/>
    </row>
    <row r="13" spans="1:33" x14ac:dyDescent="0.2">
      <c r="A13" s="239">
        <v>4</v>
      </c>
      <c r="B13" s="200" t="s">
        <v>482</v>
      </c>
      <c r="C13" s="212"/>
      <c r="D13" s="218"/>
      <c r="E13" s="218"/>
      <c r="F13" s="218"/>
      <c r="G13" s="218"/>
      <c r="H13" s="218"/>
      <c r="I13" s="218"/>
      <c r="J13" s="218"/>
      <c r="K13" s="218"/>
      <c r="L13" s="218"/>
      <c r="M13" s="218"/>
      <c r="N13" s="218"/>
      <c r="O13" s="218"/>
      <c r="P13" s="218"/>
      <c r="Q13" s="218"/>
      <c r="R13" s="218"/>
      <c r="S13" s="218"/>
      <c r="T13" s="711">
        <f t="shared" si="1"/>
        <v>0</v>
      </c>
      <c r="U13" s="711">
        <f t="shared" si="2"/>
        <v>0</v>
      </c>
      <c r="V13" s="711">
        <f t="shared" si="3"/>
        <v>0</v>
      </c>
      <c r="W13" s="711">
        <f t="shared" si="4"/>
        <v>0</v>
      </c>
      <c r="X13" s="711"/>
      <c r="Y13" s="711"/>
      <c r="Z13" s="711"/>
      <c r="AA13" s="711"/>
      <c r="AB13" s="711"/>
      <c r="AC13" s="711"/>
      <c r="AD13" s="711"/>
      <c r="AE13" s="711"/>
      <c r="AF13" s="711"/>
      <c r="AG13" s="711"/>
    </row>
    <row r="14" spans="1:33" x14ac:dyDescent="0.2">
      <c r="A14" s="843" t="s">
        <v>520</v>
      </c>
      <c r="B14" s="843"/>
      <c r="C14" s="213">
        <f>C8+C9+C12+C13</f>
        <v>0</v>
      </c>
      <c r="D14" s="219">
        <f t="shared" ref="D14:AG14" si="6">D8+D9+D12+D13</f>
        <v>0</v>
      </c>
      <c r="E14" s="219">
        <f t="shared" si="6"/>
        <v>0</v>
      </c>
      <c r="F14" s="219">
        <f t="shared" si="6"/>
        <v>0</v>
      </c>
      <c r="G14" s="219">
        <f t="shared" si="6"/>
        <v>0</v>
      </c>
      <c r="H14" s="219">
        <f t="shared" si="6"/>
        <v>0</v>
      </c>
      <c r="I14" s="219">
        <f t="shared" si="6"/>
        <v>0</v>
      </c>
      <c r="J14" s="219">
        <f t="shared" si="6"/>
        <v>0</v>
      </c>
      <c r="K14" s="219">
        <f t="shared" si="6"/>
        <v>0</v>
      </c>
      <c r="L14" s="219">
        <f t="shared" si="6"/>
        <v>0</v>
      </c>
      <c r="M14" s="219">
        <f t="shared" si="6"/>
        <v>0</v>
      </c>
      <c r="N14" s="219">
        <f t="shared" si="6"/>
        <v>0</v>
      </c>
      <c r="O14" s="219">
        <f t="shared" si="6"/>
        <v>0</v>
      </c>
      <c r="P14" s="219">
        <f t="shared" si="6"/>
        <v>0</v>
      </c>
      <c r="Q14" s="219">
        <f t="shared" si="6"/>
        <v>0</v>
      </c>
      <c r="R14" s="219">
        <f t="shared" si="6"/>
        <v>0</v>
      </c>
      <c r="S14" s="219">
        <f t="shared" si="6"/>
        <v>0</v>
      </c>
      <c r="T14" s="711">
        <f t="shared" si="1"/>
        <v>0</v>
      </c>
      <c r="U14" s="711">
        <f t="shared" si="2"/>
        <v>0</v>
      </c>
      <c r="V14" s="711">
        <f t="shared" si="3"/>
        <v>0</v>
      </c>
      <c r="W14" s="711">
        <f t="shared" si="4"/>
        <v>0</v>
      </c>
      <c r="X14" s="213">
        <f t="shared" si="6"/>
        <v>0</v>
      </c>
      <c r="Y14" s="213">
        <f t="shared" si="6"/>
        <v>0</v>
      </c>
      <c r="Z14" s="213">
        <f t="shared" si="6"/>
        <v>0</v>
      </c>
      <c r="AA14" s="213">
        <f t="shared" si="6"/>
        <v>0</v>
      </c>
      <c r="AB14" s="213">
        <f t="shared" si="6"/>
        <v>0</v>
      </c>
      <c r="AC14" s="213">
        <f t="shared" si="6"/>
        <v>0</v>
      </c>
      <c r="AD14" s="213">
        <f t="shared" si="6"/>
        <v>0</v>
      </c>
      <c r="AE14" s="213">
        <f t="shared" si="6"/>
        <v>0</v>
      </c>
      <c r="AF14" s="213">
        <f t="shared" si="6"/>
        <v>0</v>
      </c>
      <c r="AG14" s="213">
        <f t="shared" si="6"/>
        <v>0</v>
      </c>
    </row>
    <row r="15" spans="1:33" x14ac:dyDescent="0.2">
      <c r="A15" s="269"/>
      <c r="B15" s="707" t="s">
        <v>533</v>
      </c>
      <c r="C15" s="213"/>
      <c r="D15" s="219"/>
      <c r="E15" s="219"/>
      <c r="F15" s="219"/>
      <c r="G15" s="219"/>
      <c r="H15" s="219"/>
      <c r="I15" s="219"/>
      <c r="J15" s="219"/>
      <c r="K15" s="219"/>
      <c r="L15" s="219"/>
      <c r="M15" s="219"/>
      <c r="N15" s="219"/>
      <c r="O15" s="219"/>
      <c r="P15" s="219"/>
      <c r="Q15" s="219"/>
      <c r="R15" s="219"/>
      <c r="S15" s="219"/>
      <c r="T15" s="213"/>
      <c r="U15" s="213"/>
      <c r="V15" s="213"/>
      <c r="W15" s="213"/>
      <c r="X15" s="213"/>
      <c r="Y15" s="213"/>
      <c r="Z15" s="213"/>
      <c r="AA15" s="213"/>
      <c r="AB15" s="213"/>
      <c r="AC15" s="213"/>
      <c r="AD15" s="213"/>
      <c r="AE15" s="213"/>
      <c r="AF15" s="213"/>
      <c r="AG15" s="213"/>
    </row>
    <row r="16" spans="1:33" x14ac:dyDescent="0.2">
      <c r="A16" s="239">
        <v>5</v>
      </c>
      <c r="B16" s="200" t="s">
        <v>483</v>
      </c>
      <c r="C16" s="216">
        <f>C17+C18</f>
        <v>0</v>
      </c>
      <c r="D16" s="216">
        <f t="shared" ref="D16:S16" si="7">D17+D18</f>
        <v>0</v>
      </c>
      <c r="E16" s="216">
        <f t="shared" si="7"/>
        <v>0</v>
      </c>
      <c r="F16" s="216">
        <f t="shared" si="7"/>
        <v>0</v>
      </c>
      <c r="G16" s="216">
        <f t="shared" si="7"/>
        <v>0</v>
      </c>
      <c r="H16" s="216">
        <f t="shared" si="7"/>
        <v>0</v>
      </c>
      <c r="I16" s="216">
        <f t="shared" si="7"/>
        <v>0</v>
      </c>
      <c r="J16" s="216">
        <f t="shared" si="7"/>
        <v>0</v>
      </c>
      <c r="K16" s="216">
        <f t="shared" si="7"/>
        <v>0</v>
      </c>
      <c r="L16" s="216">
        <f t="shared" si="7"/>
        <v>0</v>
      </c>
      <c r="M16" s="216">
        <f t="shared" si="7"/>
        <v>0</v>
      </c>
      <c r="N16" s="216">
        <f t="shared" si="7"/>
        <v>0</v>
      </c>
      <c r="O16" s="216">
        <f t="shared" si="7"/>
        <v>0</v>
      </c>
      <c r="P16" s="216">
        <f t="shared" si="7"/>
        <v>0</v>
      </c>
      <c r="Q16" s="216">
        <f t="shared" si="7"/>
        <v>0</v>
      </c>
      <c r="R16" s="216">
        <f t="shared" si="7"/>
        <v>0</v>
      </c>
      <c r="S16" s="216">
        <f t="shared" si="7"/>
        <v>0</v>
      </c>
      <c r="T16" s="711">
        <f t="shared" ref="T16:T22" si="8">SUM(D16:G16)</f>
        <v>0</v>
      </c>
      <c r="U16" s="711">
        <f t="shared" ref="U16:U22" si="9">SUM(H16:K16)</f>
        <v>0</v>
      </c>
      <c r="V16" s="711">
        <f t="shared" ref="V16:V22" si="10">SUM(L16:O16)</f>
        <v>0</v>
      </c>
      <c r="W16" s="711">
        <f t="shared" ref="W16:W22" si="11">SUM(P16:S16)</f>
        <v>0</v>
      </c>
      <c r="X16" s="216">
        <f>X17+X18</f>
        <v>0</v>
      </c>
      <c r="Y16" s="216">
        <f t="shared" ref="Y16" si="12">Y17+Y18</f>
        <v>0</v>
      </c>
      <c r="Z16" s="216">
        <f t="shared" ref="Z16" si="13">Z17+Z18</f>
        <v>0</v>
      </c>
      <c r="AA16" s="216">
        <f t="shared" ref="AA16" si="14">AA17+AA18</f>
        <v>0</v>
      </c>
      <c r="AB16" s="216">
        <f t="shared" ref="AB16" si="15">AB17+AB18</f>
        <v>0</v>
      </c>
      <c r="AC16" s="216">
        <f t="shared" ref="AC16" si="16">AC17+AC18</f>
        <v>0</v>
      </c>
      <c r="AD16" s="216">
        <f t="shared" ref="AD16" si="17">AD17+AD18</f>
        <v>0</v>
      </c>
      <c r="AE16" s="216">
        <f t="shared" ref="AE16" si="18">AE17+AE18</f>
        <v>0</v>
      </c>
      <c r="AF16" s="216">
        <f t="shared" ref="AF16" si="19">AF17+AF18</f>
        <v>0</v>
      </c>
      <c r="AG16" s="216">
        <f t="shared" ref="AG16" si="20">AG17+AG18</f>
        <v>0</v>
      </c>
    </row>
    <row r="17" spans="1:33" ht="15" customHeight="1" x14ac:dyDescent="0.2">
      <c r="A17" s="239">
        <v>5.0999999999999996</v>
      </c>
      <c r="B17" s="201" t="s">
        <v>515</v>
      </c>
      <c r="C17" s="212"/>
      <c r="D17" s="218"/>
      <c r="E17" s="218"/>
      <c r="F17" s="218"/>
      <c r="G17" s="218"/>
      <c r="H17" s="218"/>
      <c r="I17" s="218"/>
      <c r="J17" s="218"/>
      <c r="K17" s="218"/>
      <c r="L17" s="218"/>
      <c r="M17" s="218"/>
      <c r="N17" s="218"/>
      <c r="O17" s="218"/>
      <c r="P17" s="218"/>
      <c r="Q17" s="218"/>
      <c r="R17" s="218"/>
      <c r="S17" s="218"/>
      <c r="T17" s="711">
        <f t="shared" si="8"/>
        <v>0</v>
      </c>
      <c r="U17" s="711">
        <f t="shared" si="9"/>
        <v>0</v>
      </c>
      <c r="V17" s="711">
        <f t="shared" si="10"/>
        <v>0</v>
      </c>
      <c r="W17" s="711">
        <f t="shared" si="11"/>
        <v>0</v>
      </c>
      <c r="X17" s="212"/>
      <c r="Y17" s="212"/>
      <c r="Z17" s="212"/>
      <c r="AA17" s="212"/>
      <c r="AB17" s="212"/>
      <c r="AC17" s="212"/>
      <c r="AD17" s="212"/>
      <c r="AE17" s="212"/>
      <c r="AF17" s="212"/>
      <c r="AG17" s="212"/>
    </row>
    <row r="18" spans="1:33" ht="15" customHeight="1" x14ac:dyDescent="0.2">
      <c r="A18" s="239">
        <v>5.2</v>
      </c>
      <c r="B18" s="201" t="s">
        <v>484</v>
      </c>
      <c r="C18" s="212"/>
      <c r="D18" s="218"/>
      <c r="E18" s="218"/>
      <c r="F18" s="218"/>
      <c r="G18" s="218"/>
      <c r="H18" s="218"/>
      <c r="I18" s="218"/>
      <c r="J18" s="218"/>
      <c r="K18" s="218"/>
      <c r="L18" s="218"/>
      <c r="M18" s="218"/>
      <c r="N18" s="218"/>
      <c r="O18" s="218"/>
      <c r="P18" s="218"/>
      <c r="Q18" s="218"/>
      <c r="R18" s="218"/>
      <c r="S18" s="218"/>
      <c r="T18" s="711">
        <f t="shared" si="8"/>
        <v>0</v>
      </c>
      <c r="U18" s="711">
        <f t="shared" si="9"/>
        <v>0</v>
      </c>
      <c r="V18" s="711">
        <f t="shared" si="10"/>
        <v>0</v>
      </c>
      <c r="W18" s="711">
        <f t="shared" si="11"/>
        <v>0</v>
      </c>
      <c r="X18" s="212"/>
      <c r="Y18" s="212"/>
      <c r="Z18" s="212"/>
      <c r="AA18" s="212"/>
      <c r="AB18" s="212"/>
      <c r="AC18" s="212"/>
      <c r="AD18" s="212"/>
      <c r="AE18" s="212"/>
      <c r="AF18" s="212"/>
      <c r="AG18" s="212"/>
    </row>
    <row r="19" spans="1:33" ht="15" customHeight="1" x14ac:dyDescent="0.2">
      <c r="A19" s="239">
        <v>6</v>
      </c>
      <c r="B19" s="201" t="s">
        <v>485</v>
      </c>
      <c r="C19" s="212"/>
      <c r="D19" s="218"/>
      <c r="E19" s="218"/>
      <c r="F19" s="218"/>
      <c r="G19" s="218"/>
      <c r="H19" s="218"/>
      <c r="I19" s="218"/>
      <c r="J19" s="218"/>
      <c r="K19" s="218"/>
      <c r="L19" s="218"/>
      <c r="M19" s="218"/>
      <c r="N19" s="218"/>
      <c r="O19" s="218"/>
      <c r="P19" s="218"/>
      <c r="Q19" s="218"/>
      <c r="R19" s="218"/>
      <c r="S19" s="218"/>
      <c r="T19" s="711">
        <f t="shared" si="8"/>
        <v>0</v>
      </c>
      <c r="U19" s="711">
        <f t="shared" si="9"/>
        <v>0</v>
      </c>
      <c r="V19" s="711">
        <f t="shared" si="10"/>
        <v>0</v>
      </c>
      <c r="W19" s="711">
        <f t="shared" si="11"/>
        <v>0</v>
      </c>
      <c r="X19" s="212"/>
      <c r="Y19" s="212"/>
      <c r="Z19" s="212"/>
      <c r="AA19" s="212"/>
      <c r="AB19" s="212"/>
      <c r="AC19" s="212"/>
      <c r="AD19" s="212"/>
      <c r="AE19" s="212"/>
      <c r="AF19" s="212"/>
      <c r="AG19" s="212"/>
    </row>
    <row r="20" spans="1:33" x14ac:dyDescent="0.2">
      <c r="A20" s="239">
        <v>7</v>
      </c>
      <c r="B20" s="204" t="s">
        <v>511</v>
      </c>
      <c r="C20" s="212"/>
      <c r="D20" s="218"/>
      <c r="E20" s="218"/>
      <c r="F20" s="218"/>
      <c r="G20" s="218"/>
      <c r="H20" s="218"/>
      <c r="I20" s="218"/>
      <c r="J20" s="218"/>
      <c r="K20" s="218"/>
      <c r="L20" s="218"/>
      <c r="M20" s="218"/>
      <c r="N20" s="218"/>
      <c r="O20" s="218"/>
      <c r="P20" s="218"/>
      <c r="Q20" s="218"/>
      <c r="R20" s="218"/>
      <c r="S20" s="218"/>
      <c r="T20" s="711">
        <f t="shared" si="8"/>
        <v>0</v>
      </c>
      <c r="U20" s="711">
        <f t="shared" si="9"/>
        <v>0</v>
      </c>
      <c r="V20" s="711">
        <f t="shared" si="10"/>
        <v>0</v>
      </c>
      <c r="W20" s="711">
        <f t="shared" si="11"/>
        <v>0</v>
      </c>
      <c r="X20" s="212"/>
      <c r="Y20" s="212"/>
      <c r="Z20" s="212"/>
      <c r="AA20" s="212"/>
      <c r="AB20" s="212"/>
      <c r="AC20" s="212"/>
      <c r="AD20" s="212"/>
      <c r="AE20" s="212"/>
      <c r="AF20" s="212"/>
      <c r="AG20" s="212"/>
    </row>
    <row r="21" spans="1:33" s="714" customFormat="1" x14ac:dyDescent="0.2">
      <c r="A21" s="843" t="s">
        <v>527</v>
      </c>
      <c r="B21" s="843"/>
      <c r="C21" s="213">
        <f>C16+C20+C19</f>
        <v>0</v>
      </c>
      <c r="D21" s="213">
        <f t="shared" ref="D21:S21" si="21">D16+D20+D19</f>
        <v>0</v>
      </c>
      <c r="E21" s="213">
        <f t="shared" si="21"/>
        <v>0</v>
      </c>
      <c r="F21" s="213">
        <f t="shared" si="21"/>
        <v>0</v>
      </c>
      <c r="G21" s="213">
        <f t="shared" si="21"/>
        <v>0</v>
      </c>
      <c r="H21" s="213">
        <f t="shared" si="21"/>
        <v>0</v>
      </c>
      <c r="I21" s="213">
        <f t="shared" si="21"/>
        <v>0</v>
      </c>
      <c r="J21" s="213">
        <f t="shared" si="21"/>
        <v>0</v>
      </c>
      <c r="K21" s="213">
        <f t="shared" si="21"/>
        <v>0</v>
      </c>
      <c r="L21" s="213">
        <f t="shared" si="21"/>
        <v>0</v>
      </c>
      <c r="M21" s="213">
        <f t="shared" si="21"/>
        <v>0</v>
      </c>
      <c r="N21" s="213">
        <f t="shared" si="21"/>
        <v>0</v>
      </c>
      <c r="O21" s="213">
        <f t="shared" si="21"/>
        <v>0</v>
      </c>
      <c r="P21" s="213">
        <f t="shared" si="21"/>
        <v>0</v>
      </c>
      <c r="Q21" s="213">
        <f t="shared" si="21"/>
        <v>0</v>
      </c>
      <c r="R21" s="213">
        <f t="shared" si="21"/>
        <v>0</v>
      </c>
      <c r="S21" s="213">
        <f t="shared" si="21"/>
        <v>0</v>
      </c>
      <c r="T21" s="713">
        <f t="shared" si="8"/>
        <v>0</v>
      </c>
      <c r="U21" s="713">
        <f t="shared" si="9"/>
        <v>0</v>
      </c>
      <c r="V21" s="713">
        <f t="shared" si="10"/>
        <v>0</v>
      </c>
      <c r="W21" s="713">
        <f t="shared" si="11"/>
        <v>0</v>
      </c>
      <c r="X21" s="213">
        <f t="shared" ref="X21" si="22">X16+X20+X19</f>
        <v>0</v>
      </c>
      <c r="Y21" s="213">
        <f t="shared" ref="Y21" si="23">Y16+Y20+Y19</f>
        <v>0</v>
      </c>
      <c r="Z21" s="213">
        <f t="shared" ref="Z21" si="24">Z16+Z20+Z19</f>
        <v>0</v>
      </c>
      <c r="AA21" s="213">
        <f t="shared" ref="AA21" si="25">AA16+AA20+AA19</f>
        <v>0</v>
      </c>
      <c r="AB21" s="213">
        <f t="shared" ref="AB21" si="26">AB16+AB20+AB19</f>
        <v>0</v>
      </c>
      <c r="AC21" s="213">
        <f t="shared" ref="AC21" si="27">AC16+AC20+AC19</f>
        <v>0</v>
      </c>
      <c r="AD21" s="213">
        <f t="shared" ref="AD21" si="28">AD16+AD20+AD19</f>
        <v>0</v>
      </c>
      <c r="AE21" s="213">
        <f t="shared" ref="AE21" si="29">AE16+AE20+AE19</f>
        <v>0</v>
      </c>
      <c r="AF21" s="213">
        <f t="shared" ref="AF21" si="30">AF16+AF20+AF19</f>
        <v>0</v>
      </c>
      <c r="AG21" s="213">
        <f t="shared" ref="AG21" si="31">AG16+AG20+AG19</f>
        <v>0</v>
      </c>
    </row>
    <row r="22" spans="1:33" s="714" customFormat="1" x14ac:dyDescent="0.2">
      <c r="A22" s="843" t="s">
        <v>528</v>
      </c>
      <c r="B22" s="843"/>
      <c r="C22" s="213">
        <f>C14-C21</f>
        <v>0</v>
      </c>
      <c r="D22" s="213">
        <f t="shared" ref="D22:S22" si="32">D14-D21</f>
        <v>0</v>
      </c>
      <c r="E22" s="213">
        <f t="shared" si="32"/>
        <v>0</v>
      </c>
      <c r="F22" s="213">
        <f t="shared" si="32"/>
        <v>0</v>
      </c>
      <c r="G22" s="213">
        <f t="shared" si="32"/>
        <v>0</v>
      </c>
      <c r="H22" s="213">
        <f t="shared" si="32"/>
        <v>0</v>
      </c>
      <c r="I22" s="213">
        <f t="shared" si="32"/>
        <v>0</v>
      </c>
      <c r="J22" s="213">
        <f t="shared" si="32"/>
        <v>0</v>
      </c>
      <c r="K22" s="213">
        <f t="shared" si="32"/>
        <v>0</v>
      </c>
      <c r="L22" s="213">
        <f t="shared" si="32"/>
        <v>0</v>
      </c>
      <c r="M22" s="213">
        <f t="shared" si="32"/>
        <v>0</v>
      </c>
      <c r="N22" s="213">
        <f t="shared" si="32"/>
        <v>0</v>
      </c>
      <c r="O22" s="213">
        <f t="shared" si="32"/>
        <v>0</v>
      </c>
      <c r="P22" s="213">
        <f t="shared" si="32"/>
        <v>0</v>
      </c>
      <c r="Q22" s="213">
        <f t="shared" si="32"/>
        <v>0</v>
      </c>
      <c r="R22" s="213">
        <f t="shared" si="32"/>
        <v>0</v>
      </c>
      <c r="S22" s="213">
        <f t="shared" si="32"/>
        <v>0</v>
      </c>
      <c r="T22" s="713">
        <f t="shared" si="8"/>
        <v>0</v>
      </c>
      <c r="U22" s="713">
        <f t="shared" si="9"/>
        <v>0</v>
      </c>
      <c r="V22" s="713">
        <f t="shared" si="10"/>
        <v>0</v>
      </c>
      <c r="W22" s="713">
        <f t="shared" si="11"/>
        <v>0</v>
      </c>
      <c r="X22" s="213">
        <f t="shared" ref="X22:AG22" si="33">X14-X21</f>
        <v>0</v>
      </c>
      <c r="Y22" s="213">
        <f t="shared" si="33"/>
        <v>0</v>
      </c>
      <c r="Z22" s="213">
        <f t="shared" si="33"/>
        <v>0</v>
      </c>
      <c r="AA22" s="213">
        <f t="shared" si="33"/>
        <v>0</v>
      </c>
      <c r="AB22" s="213">
        <f t="shared" si="33"/>
        <v>0</v>
      </c>
      <c r="AC22" s="213">
        <f t="shared" si="33"/>
        <v>0</v>
      </c>
      <c r="AD22" s="213">
        <f t="shared" si="33"/>
        <v>0</v>
      </c>
      <c r="AE22" s="213">
        <f t="shared" si="33"/>
        <v>0</v>
      </c>
      <c r="AF22" s="213">
        <f t="shared" si="33"/>
        <v>0</v>
      </c>
      <c r="AG22" s="213">
        <f t="shared" si="33"/>
        <v>0</v>
      </c>
    </row>
    <row r="23" spans="1:33" x14ac:dyDescent="0.2">
      <c r="A23" s="844" t="s">
        <v>522</v>
      </c>
      <c r="B23" s="845"/>
      <c r="C23" s="845"/>
      <c r="D23" s="845"/>
      <c r="E23" s="845"/>
      <c r="F23" s="845"/>
      <c r="G23" s="845"/>
      <c r="H23" s="845"/>
      <c r="I23" s="845"/>
      <c r="J23" s="845"/>
      <c r="K23" s="845"/>
      <c r="L23" s="845"/>
      <c r="M23" s="845"/>
      <c r="N23" s="845"/>
      <c r="O23" s="845"/>
      <c r="P23" s="845"/>
      <c r="Q23" s="845"/>
      <c r="R23" s="845"/>
      <c r="S23" s="248"/>
      <c r="T23" s="249"/>
      <c r="U23" s="249"/>
      <c r="V23" s="249"/>
      <c r="W23" s="249"/>
      <c r="X23" s="249"/>
      <c r="Y23" s="249"/>
      <c r="Z23" s="249"/>
      <c r="AA23" s="249"/>
      <c r="AB23" s="249"/>
      <c r="AC23" s="249"/>
      <c r="AD23" s="249"/>
      <c r="AE23" s="249"/>
      <c r="AF23" s="249"/>
      <c r="AG23" s="250"/>
    </row>
    <row r="24" spans="1:33" x14ac:dyDescent="0.2">
      <c r="A24" s="269"/>
      <c r="B24" s="707" t="s">
        <v>534</v>
      </c>
      <c r="C24" s="708"/>
      <c r="D24" s="709"/>
      <c r="E24" s="709"/>
      <c r="F24" s="709"/>
      <c r="G24" s="709"/>
      <c r="H24" s="709"/>
      <c r="I24" s="709"/>
      <c r="J24" s="709"/>
      <c r="K24" s="709"/>
      <c r="L24" s="709"/>
      <c r="M24" s="709"/>
      <c r="N24" s="709"/>
      <c r="O24" s="709"/>
      <c r="P24" s="709"/>
      <c r="Q24" s="709"/>
      <c r="R24" s="709"/>
      <c r="S24" s="219"/>
      <c r="T24" s="711">
        <f t="shared" ref="T24:T33" si="34">SUM(D24:G24)</f>
        <v>0</v>
      </c>
      <c r="U24" s="711">
        <f t="shared" ref="U24:U33" si="35">SUM(H24:K24)</f>
        <v>0</v>
      </c>
      <c r="V24" s="711">
        <f t="shared" ref="V24:V33" si="36">SUM(L24:O24)</f>
        <v>0</v>
      </c>
      <c r="W24" s="711">
        <f t="shared" ref="W24:W33" si="37">SUM(P24:S24)</f>
        <v>0</v>
      </c>
      <c r="X24" s="213"/>
      <c r="Y24" s="213"/>
      <c r="Z24" s="213"/>
      <c r="AA24" s="213"/>
      <c r="AB24" s="213"/>
      <c r="AC24" s="213"/>
      <c r="AD24" s="213"/>
      <c r="AE24" s="213"/>
      <c r="AF24" s="213"/>
      <c r="AG24" s="213"/>
    </row>
    <row r="25" spans="1:33" x14ac:dyDescent="0.2">
      <c r="A25" s="239">
        <v>8</v>
      </c>
      <c r="B25" s="200" t="s">
        <v>477</v>
      </c>
      <c r="C25" s="212"/>
      <c r="D25" s="218"/>
      <c r="E25" s="218"/>
      <c r="F25" s="218"/>
      <c r="G25" s="218"/>
      <c r="H25" s="218"/>
      <c r="I25" s="218"/>
      <c r="J25" s="218"/>
      <c r="K25" s="218"/>
      <c r="L25" s="218"/>
      <c r="M25" s="218"/>
      <c r="N25" s="218"/>
      <c r="O25" s="218"/>
      <c r="P25" s="218"/>
      <c r="Q25" s="218"/>
      <c r="R25" s="218"/>
      <c r="S25" s="218"/>
      <c r="T25" s="711">
        <f t="shared" si="34"/>
        <v>0</v>
      </c>
      <c r="U25" s="711">
        <f t="shared" si="35"/>
        <v>0</v>
      </c>
      <c r="V25" s="711">
        <f t="shared" si="36"/>
        <v>0</v>
      </c>
      <c r="W25" s="711">
        <f t="shared" si="37"/>
        <v>0</v>
      </c>
      <c r="X25" s="212"/>
      <c r="Y25" s="212"/>
      <c r="Z25" s="212"/>
      <c r="AA25" s="212"/>
      <c r="AB25" s="212"/>
      <c r="AC25" s="212"/>
      <c r="AD25" s="212"/>
      <c r="AE25" s="212"/>
      <c r="AF25" s="212"/>
      <c r="AG25" s="212"/>
    </row>
    <row r="26" spans="1:33" x14ac:dyDescent="0.2">
      <c r="A26" s="843" t="s">
        <v>525</v>
      </c>
      <c r="B26" s="843"/>
      <c r="C26" s="708">
        <f>C25</f>
        <v>0</v>
      </c>
      <c r="D26" s="708">
        <f t="shared" ref="D26:S26" si="38">D25</f>
        <v>0</v>
      </c>
      <c r="E26" s="708">
        <f t="shared" si="38"/>
        <v>0</v>
      </c>
      <c r="F26" s="708">
        <f t="shared" si="38"/>
        <v>0</v>
      </c>
      <c r="G26" s="708">
        <f t="shared" si="38"/>
        <v>0</v>
      </c>
      <c r="H26" s="708">
        <f t="shared" si="38"/>
        <v>0</v>
      </c>
      <c r="I26" s="708">
        <f t="shared" si="38"/>
        <v>0</v>
      </c>
      <c r="J26" s="708">
        <f t="shared" si="38"/>
        <v>0</v>
      </c>
      <c r="K26" s="708">
        <f t="shared" si="38"/>
        <v>0</v>
      </c>
      <c r="L26" s="708">
        <f t="shared" si="38"/>
        <v>0</v>
      </c>
      <c r="M26" s="708">
        <f t="shared" si="38"/>
        <v>0</v>
      </c>
      <c r="N26" s="708">
        <f t="shared" si="38"/>
        <v>0</v>
      </c>
      <c r="O26" s="708">
        <f t="shared" si="38"/>
        <v>0</v>
      </c>
      <c r="P26" s="708">
        <f t="shared" si="38"/>
        <v>0</v>
      </c>
      <c r="Q26" s="708">
        <f t="shared" si="38"/>
        <v>0</v>
      </c>
      <c r="R26" s="708">
        <f t="shared" si="38"/>
        <v>0</v>
      </c>
      <c r="S26" s="708">
        <f t="shared" si="38"/>
        <v>0</v>
      </c>
      <c r="T26" s="711">
        <f t="shared" si="34"/>
        <v>0</v>
      </c>
      <c r="U26" s="711">
        <f t="shared" si="35"/>
        <v>0</v>
      </c>
      <c r="V26" s="711">
        <f t="shared" si="36"/>
        <v>0</v>
      </c>
      <c r="W26" s="711">
        <f t="shared" si="37"/>
        <v>0</v>
      </c>
      <c r="X26" s="708">
        <f t="shared" ref="X26:AG26" si="39">X25</f>
        <v>0</v>
      </c>
      <c r="Y26" s="708">
        <f t="shared" si="39"/>
        <v>0</v>
      </c>
      <c r="Z26" s="708">
        <f t="shared" si="39"/>
        <v>0</v>
      </c>
      <c r="AA26" s="708">
        <f t="shared" si="39"/>
        <v>0</v>
      </c>
      <c r="AB26" s="708">
        <f t="shared" si="39"/>
        <v>0</v>
      </c>
      <c r="AC26" s="708">
        <f t="shared" si="39"/>
        <v>0</v>
      </c>
      <c r="AD26" s="708">
        <f t="shared" si="39"/>
        <v>0</v>
      </c>
      <c r="AE26" s="708">
        <f t="shared" si="39"/>
        <v>0</v>
      </c>
      <c r="AF26" s="708">
        <f t="shared" si="39"/>
        <v>0</v>
      </c>
      <c r="AG26" s="708">
        <f t="shared" si="39"/>
        <v>0</v>
      </c>
    </row>
    <row r="27" spans="1:33" x14ac:dyDescent="0.2">
      <c r="A27" s="269"/>
      <c r="B27" s="707" t="s">
        <v>535</v>
      </c>
      <c r="C27" s="708"/>
      <c r="D27" s="709"/>
      <c r="E27" s="709"/>
      <c r="F27" s="709"/>
      <c r="G27" s="709"/>
      <c r="H27" s="709"/>
      <c r="I27" s="709"/>
      <c r="J27" s="709"/>
      <c r="K27" s="709"/>
      <c r="L27" s="709"/>
      <c r="M27" s="709"/>
      <c r="N27" s="709"/>
      <c r="O27" s="709"/>
      <c r="P27" s="709"/>
      <c r="Q27" s="709"/>
      <c r="R27" s="709"/>
      <c r="S27" s="219"/>
      <c r="T27" s="711">
        <f t="shared" si="34"/>
        <v>0</v>
      </c>
      <c r="U27" s="711">
        <f t="shared" si="35"/>
        <v>0</v>
      </c>
      <c r="V27" s="711">
        <f t="shared" si="36"/>
        <v>0</v>
      </c>
      <c r="W27" s="711">
        <f t="shared" si="37"/>
        <v>0</v>
      </c>
      <c r="X27" s="213"/>
      <c r="Y27" s="213"/>
      <c r="Z27" s="213"/>
      <c r="AA27" s="213"/>
      <c r="AB27" s="213"/>
      <c r="AC27" s="213"/>
      <c r="AD27" s="213"/>
      <c r="AE27" s="213"/>
      <c r="AF27" s="213"/>
      <c r="AG27" s="213"/>
    </row>
    <row r="28" spans="1:33" ht="13.5" customHeight="1" x14ac:dyDescent="0.2">
      <c r="A28" s="239">
        <v>9</v>
      </c>
      <c r="B28" s="200" t="s">
        <v>558</v>
      </c>
      <c r="C28" s="212"/>
      <c r="D28" s="218"/>
      <c r="E28" s="218"/>
      <c r="F28" s="218"/>
      <c r="G28" s="218"/>
      <c r="H28" s="218"/>
      <c r="I28" s="218"/>
      <c r="J28" s="218"/>
      <c r="K28" s="218"/>
      <c r="L28" s="218"/>
      <c r="M28" s="218"/>
      <c r="N28" s="218"/>
      <c r="O28" s="218"/>
      <c r="P28" s="218"/>
      <c r="Q28" s="218"/>
      <c r="R28" s="218"/>
      <c r="S28" s="218"/>
      <c r="T28" s="711">
        <f t="shared" si="34"/>
        <v>0</v>
      </c>
      <c r="U28" s="711">
        <f t="shared" si="35"/>
        <v>0</v>
      </c>
      <c r="V28" s="711">
        <f t="shared" si="36"/>
        <v>0</v>
      </c>
      <c r="W28" s="711">
        <f t="shared" si="37"/>
        <v>0</v>
      </c>
      <c r="X28" s="212"/>
      <c r="Y28" s="212"/>
      <c r="Z28" s="212"/>
      <c r="AA28" s="212"/>
      <c r="AB28" s="212"/>
      <c r="AC28" s="212"/>
      <c r="AD28" s="212"/>
      <c r="AE28" s="212"/>
      <c r="AF28" s="212"/>
      <c r="AG28" s="212"/>
    </row>
    <row r="29" spans="1:33" ht="13.5" customHeight="1" x14ac:dyDescent="0.2">
      <c r="A29" s="239">
        <v>10</v>
      </c>
      <c r="B29" s="200" t="s">
        <v>559</v>
      </c>
      <c r="C29" s="212"/>
      <c r="D29" s="218"/>
      <c r="E29" s="218"/>
      <c r="F29" s="218"/>
      <c r="G29" s="218"/>
      <c r="H29" s="218"/>
      <c r="I29" s="218"/>
      <c r="J29" s="218"/>
      <c r="K29" s="218"/>
      <c r="L29" s="218"/>
      <c r="M29" s="218"/>
      <c r="N29" s="218"/>
      <c r="O29" s="218"/>
      <c r="P29" s="218"/>
      <c r="Q29" s="218"/>
      <c r="R29" s="218"/>
      <c r="S29" s="218"/>
      <c r="T29" s="711">
        <f t="shared" si="34"/>
        <v>0</v>
      </c>
      <c r="U29" s="711">
        <f t="shared" si="35"/>
        <v>0</v>
      </c>
      <c r="V29" s="711">
        <f t="shared" si="36"/>
        <v>0</v>
      </c>
      <c r="W29" s="711">
        <f t="shared" si="37"/>
        <v>0</v>
      </c>
      <c r="X29" s="212"/>
      <c r="Y29" s="212"/>
      <c r="Z29" s="212"/>
      <c r="AA29" s="212"/>
      <c r="AB29" s="212"/>
      <c r="AC29" s="212"/>
      <c r="AD29" s="212"/>
      <c r="AE29" s="212"/>
      <c r="AF29" s="212"/>
      <c r="AG29" s="212"/>
    </row>
    <row r="30" spans="1:33" ht="13.5" customHeight="1" x14ac:dyDescent="0.2">
      <c r="A30" s="239">
        <v>11</v>
      </c>
      <c r="B30" s="200" t="s">
        <v>560</v>
      </c>
      <c r="C30" s="212"/>
      <c r="D30" s="218"/>
      <c r="E30" s="218"/>
      <c r="F30" s="218"/>
      <c r="G30" s="218"/>
      <c r="H30" s="218"/>
      <c r="I30" s="218"/>
      <c r="J30" s="218"/>
      <c r="K30" s="218"/>
      <c r="L30" s="218"/>
      <c r="M30" s="218"/>
      <c r="N30" s="218"/>
      <c r="O30" s="218"/>
      <c r="P30" s="218"/>
      <c r="Q30" s="218"/>
      <c r="R30" s="218"/>
      <c r="S30" s="218"/>
      <c r="T30" s="711">
        <f t="shared" si="34"/>
        <v>0</v>
      </c>
      <c r="U30" s="711">
        <f t="shared" si="35"/>
        <v>0</v>
      </c>
      <c r="V30" s="711">
        <f t="shared" si="36"/>
        <v>0</v>
      </c>
      <c r="W30" s="711">
        <f t="shared" si="37"/>
        <v>0</v>
      </c>
      <c r="X30" s="212"/>
      <c r="Y30" s="212"/>
      <c r="Z30" s="212"/>
      <c r="AA30" s="212"/>
      <c r="AB30" s="212"/>
      <c r="AC30" s="212"/>
      <c r="AD30" s="212"/>
      <c r="AE30" s="212"/>
      <c r="AF30" s="212"/>
      <c r="AG30" s="711"/>
    </row>
    <row r="31" spans="1:33" x14ac:dyDescent="0.2">
      <c r="A31" s="843" t="s">
        <v>526</v>
      </c>
      <c r="B31" s="843"/>
      <c r="C31" s="213">
        <f>SUM(C28:C30)</f>
        <v>0</v>
      </c>
      <c r="D31" s="213">
        <f>SUM(D28:D30)</f>
        <v>0</v>
      </c>
      <c r="E31" s="213">
        <f t="shared" ref="E31:AG31" si="40">SUM(E28:E30)</f>
        <v>0</v>
      </c>
      <c r="F31" s="213">
        <f t="shared" si="40"/>
        <v>0</v>
      </c>
      <c r="G31" s="213">
        <f t="shared" si="40"/>
        <v>0</v>
      </c>
      <c r="H31" s="213">
        <f t="shared" si="40"/>
        <v>0</v>
      </c>
      <c r="I31" s="213">
        <f t="shared" si="40"/>
        <v>0</v>
      </c>
      <c r="J31" s="213">
        <f t="shared" si="40"/>
        <v>0</v>
      </c>
      <c r="K31" s="213">
        <f t="shared" si="40"/>
        <v>0</v>
      </c>
      <c r="L31" s="213">
        <f t="shared" si="40"/>
        <v>0</v>
      </c>
      <c r="M31" s="213">
        <f t="shared" si="40"/>
        <v>0</v>
      </c>
      <c r="N31" s="213">
        <f t="shared" si="40"/>
        <v>0</v>
      </c>
      <c r="O31" s="213">
        <f t="shared" si="40"/>
        <v>0</v>
      </c>
      <c r="P31" s="213">
        <f t="shared" si="40"/>
        <v>0</v>
      </c>
      <c r="Q31" s="213">
        <f t="shared" si="40"/>
        <v>0</v>
      </c>
      <c r="R31" s="213">
        <f t="shared" si="40"/>
        <v>0</v>
      </c>
      <c r="S31" s="213">
        <f t="shared" si="40"/>
        <v>0</v>
      </c>
      <c r="T31" s="711">
        <f t="shared" si="34"/>
        <v>0</v>
      </c>
      <c r="U31" s="711">
        <f t="shared" si="35"/>
        <v>0</v>
      </c>
      <c r="V31" s="711">
        <f t="shared" si="36"/>
        <v>0</v>
      </c>
      <c r="W31" s="711">
        <f t="shared" si="37"/>
        <v>0</v>
      </c>
      <c r="X31" s="213">
        <f t="shared" si="40"/>
        <v>0</v>
      </c>
      <c r="Y31" s="213">
        <f t="shared" si="40"/>
        <v>0</v>
      </c>
      <c r="Z31" s="213">
        <f t="shared" si="40"/>
        <v>0</v>
      </c>
      <c r="AA31" s="213">
        <f t="shared" si="40"/>
        <v>0</v>
      </c>
      <c r="AB31" s="213">
        <f t="shared" si="40"/>
        <v>0</v>
      </c>
      <c r="AC31" s="213">
        <f t="shared" si="40"/>
        <v>0</v>
      </c>
      <c r="AD31" s="213">
        <f t="shared" si="40"/>
        <v>0</v>
      </c>
      <c r="AE31" s="213">
        <f t="shared" si="40"/>
        <v>0</v>
      </c>
      <c r="AF31" s="213">
        <f t="shared" si="40"/>
        <v>0</v>
      </c>
      <c r="AG31" s="213">
        <f t="shared" si="40"/>
        <v>0</v>
      </c>
    </row>
    <row r="32" spans="1:33" x14ac:dyDescent="0.2">
      <c r="A32" s="843" t="s">
        <v>529</v>
      </c>
      <c r="B32" s="843"/>
      <c r="C32" s="213">
        <f>C26-C31</f>
        <v>0</v>
      </c>
      <c r="D32" s="213">
        <f t="shared" ref="D32:AG32" si="41">D26-D31</f>
        <v>0</v>
      </c>
      <c r="E32" s="213">
        <f t="shared" si="41"/>
        <v>0</v>
      </c>
      <c r="F32" s="213">
        <f t="shared" si="41"/>
        <v>0</v>
      </c>
      <c r="G32" s="213">
        <f t="shared" si="41"/>
        <v>0</v>
      </c>
      <c r="H32" s="213">
        <f t="shared" si="41"/>
        <v>0</v>
      </c>
      <c r="I32" s="213">
        <f t="shared" si="41"/>
        <v>0</v>
      </c>
      <c r="J32" s="213">
        <f t="shared" si="41"/>
        <v>0</v>
      </c>
      <c r="K32" s="213">
        <f t="shared" si="41"/>
        <v>0</v>
      </c>
      <c r="L32" s="213">
        <f t="shared" si="41"/>
        <v>0</v>
      </c>
      <c r="M32" s="213">
        <f t="shared" si="41"/>
        <v>0</v>
      </c>
      <c r="N32" s="213">
        <f t="shared" si="41"/>
        <v>0</v>
      </c>
      <c r="O32" s="213">
        <f t="shared" si="41"/>
        <v>0</v>
      </c>
      <c r="P32" s="213">
        <f t="shared" si="41"/>
        <v>0</v>
      </c>
      <c r="Q32" s="213">
        <f t="shared" si="41"/>
        <v>0</v>
      </c>
      <c r="R32" s="213">
        <f t="shared" si="41"/>
        <v>0</v>
      </c>
      <c r="S32" s="213">
        <f t="shared" si="41"/>
        <v>0</v>
      </c>
      <c r="T32" s="711">
        <f t="shared" si="34"/>
        <v>0</v>
      </c>
      <c r="U32" s="711">
        <f t="shared" si="35"/>
        <v>0</v>
      </c>
      <c r="V32" s="711">
        <f t="shared" si="36"/>
        <v>0</v>
      </c>
      <c r="W32" s="711">
        <f t="shared" si="37"/>
        <v>0</v>
      </c>
      <c r="X32" s="213">
        <f t="shared" si="41"/>
        <v>0</v>
      </c>
      <c r="Y32" s="213">
        <f t="shared" si="41"/>
        <v>0</v>
      </c>
      <c r="Z32" s="213">
        <f t="shared" si="41"/>
        <v>0</v>
      </c>
      <c r="AA32" s="213">
        <f t="shared" si="41"/>
        <v>0</v>
      </c>
      <c r="AB32" s="213">
        <f t="shared" si="41"/>
        <v>0</v>
      </c>
      <c r="AC32" s="213">
        <f t="shared" si="41"/>
        <v>0</v>
      </c>
      <c r="AD32" s="213">
        <f t="shared" si="41"/>
        <v>0</v>
      </c>
      <c r="AE32" s="213">
        <f t="shared" si="41"/>
        <v>0</v>
      </c>
      <c r="AF32" s="213">
        <f t="shared" si="41"/>
        <v>0</v>
      </c>
      <c r="AG32" s="213">
        <f t="shared" si="41"/>
        <v>0</v>
      </c>
    </row>
    <row r="33" spans="1:33" x14ac:dyDescent="0.2">
      <c r="A33" s="843" t="s">
        <v>487</v>
      </c>
      <c r="B33" s="843"/>
      <c r="C33" s="213">
        <f>C32+C22</f>
        <v>0</v>
      </c>
      <c r="D33" s="213">
        <f t="shared" ref="D33:AG33" si="42">D32+D22</f>
        <v>0</v>
      </c>
      <c r="E33" s="213">
        <f t="shared" si="42"/>
        <v>0</v>
      </c>
      <c r="F33" s="213">
        <f t="shared" si="42"/>
        <v>0</v>
      </c>
      <c r="G33" s="213">
        <f t="shared" si="42"/>
        <v>0</v>
      </c>
      <c r="H33" s="213">
        <f t="shared" si="42"/>
        <v>0</v>
      </c>
      <c r="I33" s="213">
        <f t="shared" si="42"/>
        <v>0</v>
      </c>
      <c r="J33" s="213">
        <f t="shared" si="42"/>
        <v>0</v>
      </c>
      <c r="K33" s="213">
        <f t="shared" si="42"/>
        <v>0</v>
      </c>
      <c r="L33" s="213">
        <f t="shared" si="42"/>
        <v>0</v>
      </c>
      <c r="M33" s="213">
        <f t="shared" si="42"/>
        <v>0</v>
      </c>
      <c r="N33" s="213">
        <f t="shared" si="42"/>
        <v>0</v>
      </c>
      <c r="O33" s="213">
        <f t="shared" si="42"/>
        <v>0</v>
      </c>
      <c r="P33" s="213">
        <f t="shared" si="42"/>
        <v>0</v>
      </c>
      <c r="Q33" s="213">
        <f t="shared" si="42"/>
        <v>0</v>
      </c>
      <c r="R33" s="213">
        <f t="shared" si="42"/>
        <v>0</v>
      </c>
      <c r="S33" s="213">
        <f t="shared" si="42"/>
        <v>0</v>
      </c>
      <c r="T33" s="711">
        <f t="shared" si="34"/>
        <v>0</v>
      </c>
      <c r="U33" s="711">
        <f t="shared" si="35"/>
        <v>0</v>
      </c>
      <c r="V33" s="711">
        <f t="shared" si="36"/>
        <v>0</v>
      </c>
      <c r="W33" s="711">
        <f t="shared" si="37"/>
        <v>0</v>
      </c>
      <c r="X33" s="213">
        <f t="shared" si="42"/>
        <v>0</v>
      </c>
      <c r="Y33" s="213">
        <f t="shared" si="42"/>
        <v>0</v>
      </c>
      <c r="Z33" s="213">
        <f t="shared" si="42"/>
        <v>0</v>
      </c>
      <c r="AA33" s="213">
        <f t="shared" si="42"/>
        <v>0</v>
      </c>
      <c r="AB33" s="213">
        <f t="shared" si="42"/>
        <v>0</v>
      </c>
      <c r="AC33" s="213">
        <f t="shared" si="42"/>
        <v>0</v>
      </c>
      <c r="AD33" s="213">
        <f t="shared" si="42"/>
        <v>0</v>
      </c>
      <c r="AE33" s="213">
        <f t="shared" si="42"/>
        <v>0</v>
      </c>
      <c r="AF33" s="213">
        <f t="shared" si="42"/>
        <v>0</v>
      </c>
      <c r="AG33" s="213">
        <f t="shared" si="42"/>
        <v>0</v>
      </c>
    </row>
    <row r="34" spans="1:33" x14ac:dyDescent="0.2">
      <c r="A34" s="844" t="s">
        <v>530</v>
      </c>
      <c r="B34" s="848"/>
      <c r="C34" s="848"/>
      <c r="D34" s="848"/>
      <c r="E34" s="848"/>
      <c r="F34" s="848"/>
      <c r="G34" s="848"/>
      <c r="H34" s="848"/>
      <c r="I34" s="848"/>
      <c r="J34" s="848"/>
      <c r="K34" s="848"/>
      <c r="L34" s="848"/>
      <c r="M34" s="848"/>
      <c r="N34" s="848"/>
      <c r="O34" s="848"/>
      <c r="P34" s="848"/>
      <c r="Q34" s="848"/>
      <c r="R34" s="848"/>
      <c r="S34" s="704"/>
      <c r="T34" s="705"/>
      <c r="U34" s="705"/>
      <c r="V34" s="705"/>
      <c r="W34" s="705"/>
      <c r="X34" s="705"/>
      <c r="Y34" s="705"/>
      <c r="Z34" s="705"/>
      <c r="AA34" s="705"/>
      <c r="AB34" s="705"/>
      <c r="AC34" s="705"/>
      <c r="AD34" s="705"/>
      <c r="AE34" s="705"/>
      <c r="AF34" s="705"/>
      <c r="AG34" s="715"/>
    </row>
    <row r="35" spans="1:33" x14ac:dyDescent="0.2">
      <c r="A35" s="269"/>
      <c r="B35" s="707" t="s">
        <v>536</v>
      </c>
      <c r="C35" s="234"/>
      <c r="D35" s="235"/>
      <c r="E35" s="235"/>
      <c r="F35" s="235"/>
      <c r="G35" s="235"/>
      <c r="H35" s="235"/>
      <c r="I35" s="235"/>
      <c r="J35" s="235"/>
      <c r="K35" s="235"/>
      <c r="L35" s="235"/>
      <c r="M35" s="235"/>
      <c r="N35" s="235"/>
      <c r="O35" s="235"/>
      <c r="P35" s="235"/>
      <c r="Q35" s="235"/>
      <c r="R35" s="235"/>
      <c r="S35" s="710"/>
      <c r="T35" s="711"/>
      <c r="U35" s="711"/>
      <c r="V35" s="711"/>
      <c r="W35" s="711"/>
      <c r="X35" s="711"/>
      <c r="Y35" s="711"/>
      <c r="Z35" s="711"/>
      <c r="AA35" s="711"/>
      <c r="AB35" s="711"/>
      <c r="AC35" s="711"/>
      <c r="AD35" s="711"/>
      <c r="AE35" s="711"/>
      <c r="AF35" s="711"/>
      <c r="AG35" s="711"/>
    </row>
    <row r="36" spans="1:33" x14ac:dyDescent="0.2">
      <c r="A36" s="239">
        <v>11</v>
      </c>
      <c r="B36" s="202" t="s">
        <v>488</v>
      </c>
      <c r="C36" s="713">
        <f>SUM(C37:C45)</f>
        <v>0</v>
      </c>
      <c r="D36" s="713">
        <f t="shared" ref="D36:S36" si="43">SUM(D37:D45)</f>
        <v>0</v>
      </c>
      <c r="E36" s="713">
        <f t="shared" si="43"/>
        <v>0</v>
      </c>
      <c r="F36" s="713">
        <f t="shared" si="43"/>
        <v>0</v>
      </c>
      <c r="G36" s="713">
        <f t="shared" si="43"/>
        <v>0</v>
      </c>
      <c r="H36" s="713">
        <f t="shared" si="43"/>
        <v>0</v>
      </c>
      <c r="I36" s="713">
        <f t="shared" si="43"/>
        <v>0</v>
      </c>
      <c r="J36" s="713">
        <f t="shared" si="43"/>
        <v>0</v>
      </c>
      <c r="K36" s="713">
        <f t="shared" si="43"/>
        <v>0</v>
      </c>
      <c r="L36" s="713">
        <f t="shared" si="43"/>
        <v>0</v>
      </c>
      <c r="M36" s="713">
        <f t="shared" si="43"/>
        <v>0</v>
      </c>
      <c r="N36" s="713">
        <f t="shared" si="43"/>
        <v>0</v>
      </c>
      <c r="O36" s="713">
        <f t="shared" si="43"/>
        <v>0</v>
      </c>
      <c r="P36" s="713">
        <f t="shared" si="43"/>
        <v>0</v>
      </c>
      <c r="Q36" s="713">
        <f t="shared" si="43"/>
        <v>0</v>
      </c>
      <c r="R36" s="713">
        <f t="shared" si="43"/>
        <v>0</v>
      </c>
      <c r="S36" s="713">
        <f t="shared" si="43"/>
        <v>0</v>
      </c>
      <c r="T36" s="711">
        <f t="shared" ref="T36:T52" si="44">SUM(D36:G36)</f>
        <v>0</v>
      </c>
      <c r="U36" s="711">
        <f t="shared" ref="U36:U52" si="45">SUM(H36:K36)</f>
        <v>0</v>
      </c>
      <c r="V36" s="711">
        <f t="shared" ref="V36:V52" si="46">SUM(L36:O36)</f>
        <v>0</v>
      </c>
      <c r="W36" s="711">
        <f t="shared" ref="W36:W52" si="47">SUM(P36:S36)</f>
        <v>0</v>
      </c>
      <c r="X36" s="713">
        <f t="shared" ref="X36" si="48">SUM(X37:X45)</f>
        <v>0</v>
      </c>
      <c r="Y36" s="713">
        <f t="shared" ref="Y36" si="49">SUM(Y37:Y45)</f>
        <v>0</v>
      </c>
      <c r="Z36" s="713">
        <f t="shared" ref="Z36" si="50">SUM(Z37:Z45)</f>
        <v>0</v>
      </c>
      <c r="AA36" s="713">
        <f t="shared" ref="AA36" si="51">SUM(AA37:AA45)</f>
        <v>0</v>
      </c>
      <c r="AB36" s="713">
        <f t="shared" ref="AB36" si="52">SUM(AB37:AB45)</f>
        <v>0</v>
      </c>
      <c r="AC36" s="713">
        <f t="shared" ref="AC36" si="53">SUM(AC37:AC45)</f>
        <v>0</v>
      </c>
      <c r="AD36" s="713">
        <f t="shared" ref="AD36" si="54">SUM(AD37:AD45)</f>
        <v>0</v>
      </c>
      <c r="AE36" s="713">
        <f t="shared" ref="AE36" si="55">SUM(AE37:AE45)</f>
        <v>0</v>
      </c>
      <c r="AF36" s="713">
        <f t="shared" ref="AF36" si="56">SUM(AF37:AF45)</f>
        <v>0</v>
      </c>
      <c r="AG36" s="713">
        <f>SUM(AG37:AG45)</f>
        <v>0</v>
      </c>
    </row>
    <row r="37" spans="1:33" x14ac:dyDescent="0.2">
      <c r="A37" s="239">
        <v>11.1</v>
      </c>
      <c r="B37" s="200" t="s">
        <v>367</v>
      </c>
      <c r="C37" s="212"/>
      <c r="D37" s="218"/>
      <c r="E37" s="218"/>
      <c r="F37" s="218"/>
      <c r="G37" s="218"/>
      <c r="H37" s="218"/>
      <c r="I37" s="218"/>
      <c r="J37" s="218"/>
      <c r="K37" s="218"/>
      <c r="L37" s="218"/>
      <c r="M37" s="218"/>
      <c r="N37" s="218"/>
      <c r="O37" s="218"/>
      <c r="P37" s="218"/>
      <c r="Q37" s="218"/>
      <c r="R37" s="218"/>
      <c r="S37" s="218"/>
      <c r="T37" s="711">
        <f t="shared" si="44"/>
        <v>0</v>
      </c>
      <c r="U37" s="711">
        <f t="shared" si="45"/>
        <v>0</v>
      </c>
      <c r="V37" s="711">
        <f t="shared" si="46"/>
        <v>0</v>
      </c>
      <c r="W37" s="711">
        <f t="shared" si="47"/>
        <v>0</v>
      </c>
      <c r="X37" s="212"/>
      <c r="Y37" s="212"/>
      <c r="Z37" s="212"/>
      <c r="AA37" s="212"/>
      <c r="AB37" s="212"/>
      <c r="AC37" s="212"/>
      <c r="AD37" s="212"/>
      <c r="AE37" s="212"/>
      <c r="AF37" s="212"/>
      <c r="AG37" s="212"/>
    </row>
    <row r="38" spans="1:33" x14ac:dyDescent="0.2">
      <c r="A38" s="239" t="s">
        <v>489</v>
      </c>
      <c r="B38" s="200" t="s">
        <v>368</v>
      </c>
      <c r="C38" s="212"/>
      <c r="D38" s="218"/>
      <c r="E38" s="218"/>
      <c r="F38" s="218"/>
      <c r="G38" s="218"/>
      <c r="H38" s="218"/>
      <c r="I38" s="218"/>
      <c r="J38" s="218"/>
      <c r="K38" s="218"/>
      <c r="L38" s="218"/>
      <c r="M38" s="218"/>
      <c r="N38" s="218"/>
      <c r="O38" s="218"/>
      <c r="P38" s="218"/>
      <c r="Q38" s="218"/>
      <c r="R38" s="218"/>
      <c r="S38" s="218"/>
      <c r="T38" s="711">
        <f t="shared" si="44"/>
        <v>0</v>
      </c>
      <c r="U38" s="711">
        <f t="shared" si="45"/>
        <v>0</v>
      </c>
      <c r="V38" s="711">
        <f t="shared" si="46"/>
        <v>0</v>
      </c>
      <c r="W38" s="711">
        <f t="shared" si="47"/>
        <v>0</v>
      </c>
      <c r="X38" s="212"/>
      <c r="Y38" s="212"/>
      <c r="Z38" s="212"/>
      <c r="AA38" s="212"/>
      <c r="AB38" s="212"/>
      <c r="AC38" s="212"/>
      <c r="AD38" s="212"/>
      <c r="AE38" s="212"/>
      <c r="AF38" s="212"/>
      <c r="AG38" s="212"/>
    </row>
    <row r="39" spans="1:33" x14ac:dyDescent="0.2">
      <c r="A39" s="239" t="s">
        <v>490</v>
      </c>
      <c r="B39" s="200" t="s">
        <v>369</v>
      </c>
      <c r="C39" s="212"/>
      <c r="D39" s="218"/>
      <c r="E39" s="218"/>
      <c r="F39" s="218"/>
      <c r="G39" s="218"/>
      <c r="H39" s="218"/>
      <c r="I39" s="218"/>
      <c r="J39" s="218"/>
      <c r="K39" s="218"/>
      <c r="L39" s="218"/>
      <c r="M39" s="218"/>
      <c r="N39" s="218"/>
      <c r="O39" s="218"/>
      <c r="P39" s="218"/>
      <c r="Q39" s="218"/>
      <c r="R39" s="218"/>
      <c r="S39" s="218"/>
      <c r="T39" s="711">
        <f t="shared" si="44"/>
        <v>0</v>
      </c>
      <c r="U39" s="711">
        <f t="shared" si="45"/>
        <v>0</v>
      </c>
      <c r="V39" s="711">
        <f t="shared" si="46"/>
        <v>0</v>
      </c>
      <c r="W39" s="711">
        <f t="shared" si="47"/>
        <v>0</v>
      </c>
      <c r="X39" s="212"/>
      <c r="Y39" s="212"/>
      <c r="Z39" s="212"/>
      <c r="AA39" s="212"/>
      <c r="AB39" s="212"/>
      <c r="AC39" s="212"/>
      <c r="AD39" s="212"/>
      <c r="AE39" s="212"/>
      <c r="AF39" s="212"/>
      <c r="AG39" s="212"/>
    </row>
    <row r="40" spans="1:33" x14ac:dyDescent="0.2">
      <c r="A40" s="239" t="s">
        <v>491</v>
      </c>
      <c r="B40" s="200" t="s">
        <v>370</v>
      </c>
      <c r="C40" s="212"/>
      <c r="D40" s="218"/>
      <c r="E40" s="218"/>
      <c r="F40" s="218"/>
      <c r="G40" s="218"/>
      <c r="H40" s="218"/>
      <c r="I40" s="218"/>
      <c r="J40" s="218"/>
      <c r="K40" s="218"/>
      <c r="L40" s="218"/>
      <c r="M40" s="218"/>
      <c r="N40" s="218"/>
      <c r="O40" s="218"/>
      <c r="P40" s="218"/>
      <c r="Q40" s="218"/>
      <c r="R40" s="218"/>
      <c r="S40" s="218"/>
      <c r="T40" s="711">
        <f t="shared" si="44"/>
        <v>0</v>
      </c>
      <c r="U40" s="711">
        <f t="shared" si="45"/>
        <v>0</v>
      </c>
      <c r="V40" s="711">
        <f t="shared" si="46"/>
        <v>0</v>
      </c>
      <c r="W40" s="711">
        <f t="shared" si="47"/>
        <v>0</v>
      </c>
      <c r="X40" s="212"/>
      <c r="Y40" s="212"/>
      <c r="Z40" s="212"/>
      <c r="AA40" s="212"/>
      <c r="AB40" s="212"/>
      <c r="AC40" s="212"/>
      <c r="AD40" s="212"/>
      <c r="AE40" s="212"/>
      <c r="AF40" s="212"/>
      <c r="AG40" s="212"/>
    </row>
    <row r="41" spans="1:33" x14ac:dyDescent="0.2">
      <c r="A41" s="239" t="s">
        <v>492</v>
      </c>
      <c r="B41" s="200" t="s">
        <v>371</v>
      </c>
      <c r="C41" s="212"/>
      <c r="D41" s="218"/>
      <c r="E41" s="218"/>
      <c r="F41" s="218"/>
      <c r="G41" s="218"/>
      <c r="H41" s="218"/>
      <c r="I41" s="218"/>
      <c r="J41" s="218"/>
      <c r="K41" s="218"/>
      <c r="L41" s="218"/>
      <c r="M41" s="218"/>
      <c r="N41" s="218"/>
      <c r="O41" s="218"/>
      <c r="P41" s="218"/>
      <c r="Q41" s="218"/>
      <c r="R41" s="218"/>
      <c r="S41" s="218"/>
      <c r="T41" s="711">
        <f t="shared" si="44"/>
        <v>0</v>
      </c>
      <c r="U41" s="711">
        <f t="shared" si="45"/>
        <v>0</v>
      </c>
      <c r="V41" s="711">
        <f t="shared" si="46"/>
        <v>0</v>
      </c>
      <c r="W41" s="711">
        <f t="shared" si="47"/>
        <v>0</v>
      </c>
      <c r="X41" s="212"/>
      <c r="Y41" s="212"/>
      <c r="Z41" s="212"/>
      <c r="AA41" s="212"/>
      <c r="AB41" s="212"/>
      <c r="AC41" s="212"/>
      <c r="AD41" s="212"/>
      <c r="AE41" s="212"/>
      <c r="AF41" s="212"/>
      <c r="AG41" s="212"/>
    </row>
    <row r="42" spans="1:33" x14ac:dyDescent="0.2">
      <c r="A42" s="239" t="s">
        <v>493</v>
      </c>
      <c r="B42" s="200" t="s">
        <v>372</v>
      </c>
      <c r="C42" s="212"/>
      <c r="D42" s="218"/>
      <c r="E42" s="218"/>
      <c r="F42" s="218"/>
      <c r="G42" s="218"/>
      <c r="H42" s="218"/>
      <c r="I42" s="218"/>
      <c r="J42" s="218"/>
      <c r="K42" s="218"/>
      <c r="L42" s="218"/>
      <c r="M42" s="218"/>
      <c r="N42" s="218"/>
      <c r="O42" s="218"/>
      <c r="P42" s="218"/>
      <c r="Q42" s="218"/>
      <c r="R42" s="218"/>
      <c r="S42" s="218"/>
      <c r="T42" s="711">
        <f t="shared" si="44"/>
        <v>0</v>
      </c>
      <c r="U42" s="711">
        <f t="shared" si="45"/>
        <v>0</v>
      </c>
      <c r="V42" s="711">
        <f t="shared" si="46"/>
        <v>0</v>
      </c>
      <c r="W42" s="711">
        <f t="shared" si="47"/>
        <v>0</v>
      </c>
      <c r="X42" s="212"/>
      <c r="Y42" s="212"/>
      <c r="Z42" s="212"/>
      <c r="AA42" s="212"/>
      <c r="AB42" s="212"/>
      <c r="AC42" s="212"/>
      <c r="AD42" s="212"/>
      <c r="AE42" s="212"/>
      <c r="AF42" s="212"/>
      <c r="AG42" s="212"/>
    </row>
    <row r="43" spans="1:33" x14ac:dyDescent="0.2">
      <c r="A43" s="239" t="s">
        <v>494</v>
      </c>
      <c r="B43" s="200" t="s">
        <v>373</v>
      </c>
      <c r="C43" s="212"/>
      <c r="D43" s="218"/>
      <c r="E43" s="218"/>
      <c r="F43" s="218"/>
      <c r="G43" s="218"/>
      <c r="H43" s="218"/>
      <c r="I43" s="218"/>
      <c r="J43" s="218"/>
      <c r="K43" s="218"/>
      <c r="L43" s="218"/>
      <c r="M43" s="218"/>
      <c r="N43" s="218"/>
      <c r="O43" s="218"/>
      <c r="P43" s="218"/>
      <c r="Q43" s="218"/>
      <c r="R43" s="218"/>
      <c r="S43" s="218"/>
      <c r="T43" s="711">
        <f t="shared" si="44"/>
        <v>0</v>
      </c>
      <c r="U43" s="711">
        <f t="shared" si="45"/>
        <v>0</v>
      </c>
      <c r="V43" s="711">
        <f t="shared" si="46"/>
        <v>0</v>
      </c>
      <c r="W43" s="711">
        <f t="shared" si="47"/>
        <v>0</v>
      </c>
      <c r="X43" s="212"/>
      <c r="Y43" s="212"/>
      <c r="Z43" s="212"/>
      <c r="AA43" s="212"/>
      <c r="AB43" s="212"/>
      <c r="AC43" s="212"/>
      <c r="AD43" s="212"/>
      <c r="AE43" s="212"/>
      <c r="AF43" s="212"/>
      <c r="AG43" s="212"/>
    </row>
    <row r="44" spans="1:33" x14ac:dyDescent="0.2">
      <c r="A44" s="239" t="s">
        <v>495</v>
      </c>
      <c r="B44" s="200" t="s">
        <v>374</v>
      </c>
      <c r="C44" s="212"/>
      <c r="D44" s="218"/>
      <c r="E44" s="218"/>
      <c r="F44" s="218"/>
      <c r="G44" s="218"/>
      <c r="H44" s="218"/>
      <c r="I44" s="218"/>
      <c r="J44" s="218"/>
      <c r="K44" s="218"/>
      <c r="L44" s="218"/>
      <c r="M44" s="218"/>
      <c r="N44" s="218"/>
      <c r="O44" s="218"/>
      <c r="P44" s="218"/>
      <c r="Q44" s="218"/>
      <c r="R44" s="218"/>
      <c r="S44" s="218"/>
      <c r="T44" s="711">
        <f t="shared" si="44"/>
        <v>0</v>
      </c>
      <c r="U44" s="711">
        <f t="shared" si="45"/>
        <v>0</v>
      </c>
      <c r="V44" s="711">
        <f t="shared" si="46"/>
        <v>0</v>
      </c>
      <c r="W44" s="711">
        <f t="shared" si="47"/>
        <v>0</v>
      </c>
      <c r="X44" s="212"/>
      <c r="Y44" s="212"/>
      <c r="Z44" s="212"/>
      <c r="AA44" s="212"/>
      <c r="AB44" s="212"/>
      <c r="AC44" s="212"/>
      <c r="AD44" s="212"/>
      <c r="AE44" s="212"/>
      <c r="AF44" s="212"/>
      <c r="AG44" s="212"/>
    </row>
    <row r="45" spans="1:33" x14ac:dyDescent="0.2">
      <c r="A45" s="239" t="s">
        <v>496</v>
      </c>
      <c r="B45" s="200" t="s">
        <v>89</v>
      </c>
      <c r="C45" s="212"/>
      <c r="D45" s="218"/>
      <c r="E45" s="218"/>
      <c r="F45" s="218"/>
      <c r="G45" s="218"/>
      <c r="H45" s="218"/>
      <c r="I45" s="218"/>
      <c r="J45" s="218"/>
      <c r="K45" s="218"/>
      <c r="L45" s="218"/>
      <c r="M45" s="218"/>
      <c r="N45" s="218"/>
      <c r="O45" s="218"/>
      <c r="P45" s="218"/>
      <c r="Q45" s="218"/>
      <c r="R45" s="218"/>
      <c r="S45" s="218"/>
      <c r="T45" s="711">
        <f t="shared" si="44"/>
        <v>0</v>
      </c>
      <c r="U45" s="711">
        <f t="shared" si="45"/>
        <v>0</v>
      </c>
      <c r="V45" s="711">
        <f t="shared" si="46"/>
        <v>0</v>
      </c>
      <c r="W45" s="711">
        <f t="shared" si="47"/>
        <v>0</v>
      </c>
      <c r="X45" s="212"/>
      <c r="Y45" s="212"/>
      <c r="Z45" s="212"/>
      <c r="AA45" s="212"/>
      <c r="AB45" s="212"/>
      <c r="AC45" s="212"/>
      <c r="AD45" s="212"/>
      <c r="AE45" s="212"/>
      <c r="AF45" s="212"/>
      <c r="AG45" s="212"/>
    </row>
    <row r="46" spans="1:33" x14ac:dyDescent="0.2">
      <c r="A46" s="239" t="s">
        <v>497</v>
      </c>
      <c r="B46" s="202" t="s">
        <v>67</v>
      </c>
      <c r="C46" s="713">
        <f>SUM(C47:C50)</f>
        <v>0</v>
      </c>
      <c r="D46" s="716">
        <f t="shared" ref="D46:AF46" si="57">SUM(D47:D50)</f>
        <v>0</v>
      </c>
      <c r="E46" s="716">
        <f t="shared" si="57"/>
        <v>0</v>
      </c>
      <c r="F46" s="716">
        <f t="shared" si="57"/>
        <v>0</v>
      </c>
      <c r="G46" s="716">
        <f t="shared" si="57"/>
        <v>0</v>
      </c>
      <c r="H46" s="716">
        <f t="shared" si="57"/>
        <v>0</v>
      </c>
      <c r="I46" s="716">
        <f t="shared" si="57"/>
        <v>0</v>
      </c>
      <c r="J46" s="716">
        <f t="shared" si="57"/>
        <v>0</v>
      </c>
      <c r="K46" s="716">
        <f t="shared" si="57"/>
        <v>0</v>
      </c>
      <c r="L46" s="716">
        <f t="shared" si="57"/>
        <v>0</v>
      </c>
      <c r="M46" s="716">
        <f t="shared" si="57"/>
        <v>0</v>
      </c>
      <c r="N46" s="716">
        <f t="shared" si="57"/>
        <v>0</v>
      </c>
      <c r="O46" s="716">
        <f t="shared" si="57"/>
        <v>0</v>
      </c>
      <c r="P46" s="716">
        <f t="shared" si="57"/>
        <v>0</v>
      </c>
      <c r="Q46" s="716">
        <f t="shared" si="57"/>
        <v>0</v>
      </c>
      <c r="R46" s="716">
        <f t="shared" si="57"/>
        <v>0</v>
      </c>
      <c r="S46" s="716">
        <f t="shared" si="57"/>
        <v>0</v>
      </c>
      <c r="T46" s="711">
        <f t="shared" si="44"/>
        <v>0</v>
      </c>
      <c r="U46" s="711">
        <f t="shared" si="45"/>
        <v>0</v>
      </c>
      <c r="V46" s="711">
        <f t="shared" si="46"/>
        <v>0</v>
      </c>
      <c r="W46" s="711">
        <f t="shared" si="47"/>
        <v>0</v>
      </c>
      <c r="X46" s="713">
        <f t="shared" si="57"/>
        <v>0</v>
      </c>
      <c r="Y46" s="713">
        <f t="shared" si="57"/>
        <v>0</v>
      </c>
      <c r="Z46" s="713">
        <f t="shared" si="57"/>
        <v>0</v>
      </c>
      <c r="AA46" s="713">
        <f t="shared" si="57"/>
        <v>0</v>
      </c>
      <c r="AB46" s="713">
        <f t="shared" si="57"/>
        <v>0</v>
      </c>
      <c r="AC46" s="713">
        <f t="shared" si="57"/>
        <v>0</v>
      </c>
      <c r="AD46" s="713">
        <f t="shared" si="57"/>
        <v>0</v>
      </c>
      <c r="AE46" s="713">
        <f t="shared" si="57"/>
        <v>0</v>
      </c>
      <c r="AF46" s="713">
        <f t="shared" si="57"/>
        <v>0</v>
      </c>
      <c r="AG46" s="713">
        <f>SUM(AG47:AG50)</f>
        <v>0</v>
      </c>
    </row>
    <row r="47" spans="1:33" x14ac:dyDescent="0.2">
      <c r="A47" s="239" t="s">
        <v>498</v>
      </c>
      <c r="B47" s="181" t="s">
        <v>553</v>
      </c>
      <c r="C47" s="711">
        <f>'11 Venituri si cheltuieli'!C18</f>
        <v>0</v>
      </c>
      <c r="D47" s="710">
        <f>'11 Venituri si cheltuieli'!D18</f>
        <v>0</v>
      </c>
      <c r="E47" s="710">
        <f>'11 Venituri si cheltuieli'!E18</f>
        <v>0</v>
      </c>
      <c r="F47" s="710">
        <f>'11 Venituri si cheltuieli'!F18</f>
        <v>0</v>
      </c>
      <c r="G47" s="710">
        <f>'11 Venituri si cheltuieli'!G18</f>
        <v>0</v>
      </c>
      <c r="H47" s="710">
        <f>'11 Venituri si cheltuieli'!H18</f>
        <v>0</v>
      </c>
      <c r="I47" s="710">
        <f>'11 Venituri si cheltuieli'!I18</f>
        <v>0</v>
      </c>
      <c r="J47" s="710">
        <f>'11 Venituri si cheltuieli'!J18</f>
        <v>0</v>
      </c>
      <c r="K47" s="710">
        <f>'11 Venituri si cheltuieli'!K18</f>
        <v>0</v>
      </c>
      <c r="L47" s="710">
        <f>'11 Venituri si cheltuieli'!L18</f>
        <v>0</v>
      </c>
      <c r="M47" s="710">
        <f>'11 Venituri si cheltuieli'!M18</f>
        <v>0</v>
      </c>
      <c r="N47" s="710">
        <f>'11 Venituri si cheltuieli'!N18</f>
        <v>0</v>
      </c>
      <c r="O47" s="710">
        <f>'11 Venituri si cheltuieli'!O18</f>
        <v>0</v>
      </c>
      <c r="P47" s="710">
        <f>'11 Venituri si cheltuieli'!P18</f>
        <v>0</v>
      </c>
      <c r="Q47" s="710">
        <f>'11 Venituri si cheltuieli'!Q18</f>
        <v>0</v>
      </c>
      <c r="R47" s="710">
        <f>'11 Venituri si cheltuieli'!R18</f>
        <v>0</v>
      </c>
      <c r="S47" s="710">
        <f>'11 Venituri si cheltuieli'!S18</f>
        <v>0</v>
      </c>
      <c r="T47" s="711">
        <f t="shared" si="44"/>
        <v>0</v>
      </c>
      <c r="U47" s="711">
        <f t="shared" si="45"/>
        <v>0</v>
      </c>
      <c r="V47" s="711">
        <f t="shared" si="46"/>
        <v>0</v>
      </c>
      <c r="W47" s="711">
        <f t="shared" si="47"/>
        <v>0</v>
      </c>
      <c r="X47" s="711">
        <f>'11 Venituri si cheltuieli'!X18</f>
        <v>0</v>
      </c>
      <c r="Y47" s="711">
        <f>'11 Venituri si cheltuieli'!Y18</f>
        <v>0</v>
      </c>
      <c r="Z47" s="711">
        <f>'11 Venituri si cheltuieli'!Z18</f>
        <v>0</v>
      </c>
      <c r="AA47" s="711">
        <f>'11 Venituri si cheltuieli'!AA18</f>
        <v>0</v>
      </c>
      <c r="AB47" s="711">
        <f>'11 Venituri si cheltuieli'!AB18</f>
        <v>0</v>
      </c>
      <c r="AC47" s="711">
        <f>'11 Venituri si cheltuieli'!AC18</f>
        <v>0</v>
      </c>
      <c r="AD47" s="711">
        <f>'11 Venituri si cheltuieli'!AD18</f>
        <v>0</v>
      </c>
      <c r="AE47" s="711">
        <f>'11 Venituri si cheltuieli'!AE18</f>
        <v>0</v>
      </c>
      <c r="AF47" s="711">
        <f>'11 Venituri si cheltuieli'!AF18</f>
        <v>0</v>
      </c>
      <c r="AG47" s="711">
        <f>'11 Venituri si cheltuieli'!AG18</f>
        <v>0</v>
      </c>
    </row>
    <row r="48" spans="1:33" x14ac:dyDescent="0.2">
      <c r="A48" s="239" t="s">
        <v>499</v>
      </c>
      <c r="B48" s="181" t="s">
        <v>554</v>
      </c>
      <c r="C48" s="711">
        <f>'11 Venituri si cheltuieli'!C19</f>
        <v>0</v>
      </c>
      <c r="D48" s="710">
        <f>'11 Venituri si cheltuieli'!D19</f>
        <v>0</v>
      </c>
      <c r="E48" s="710">
        <f>'11 Venituri si cheltuieli'!E19</f>
        <v>0</v>
      </c>
      <c r="F48" s="710">
        <f>'11 Venituri si cheltuieli'!F19</f>
        <v>0</v>
      </c>
      <c r="G48" s="710">
        <f>'11 Venituri si cheltuieli'!G19</f>
        <v>0</v>
      </c>
      <c r="H48" s="710">
        <f>'11 Venituri si cheltuieli'!H19</f>
        <v>0</v>
      </c>
      <c r="I48" s="710">
        <f>'11 Venituri si cheltuieli'!I19</f>
        <v>0</v>
      </c>
      <c r="J48" s="710">
        <f>'11 Venituri si cheltuieli'!J19</f>
        <v>0</v>
      </c>
      <c r="K48" s="710">
        <f>'11 Venituri si cheltuieli'!K19</f>
        <v>0</v>
      </c>
      <c r="L48" s="710">
        <f>'11 Venituri si cheltuieli'!L19</f>
        <v>0</v>
      </c>
      <c r="M48" s="710">
        <f>'11 Venituri si cheltuieli'!M19</f>
        <v>0</v>
      </c>
      <c r="N48" s="710">
        <f>'11 Venituri si cheltuieli'!N19</f>
        <v>0</v>
      </c>
      <c r="O48" s="710">
        <f>'11 Venituri si cheltuieli'!O19</f>
        <v>0</v>
      </c>
      <c r="P48" s="710">
        <f>'11 Venituri si cheltuieli'!P19</f>
        <v>0</v>
      </c>
      <c r="Q48" s="710">
        <f>'11 Venituri si cheltuieli'!Q19</f>
        <v>0</v>
      </c>
      <c r="R48" s="710">
        <f>'11 Venituri si cheltuieli'!R19</f>
        <v>0</v>
      </c>
      <c r="S48" s="710">
        <f>'11 Venituri si cheltuieli'!S19</f>
        <v>0</v>
      </c>
      <c r="T48" s="711">
        <f t="shared" si="44"/>
        <v>0</v>
      </c>
      <c r="U48" s="711">
        <f t="shared" si="45"/>
        <v>0</v>
      </c>
      <c r="V48" s="711">
        <f t="shared" si="46"/>
        <v>0</v>
      </c>
      <c r="W48" s="711">
        <f t="shared" si="47"/>
        <v>0</v>
      </c>
      <c r="X48" s="711">
        <f>'11 Venituri si cheltuieli'!X19</f>
        <v>0</v>
      </c>
      <c r="Y48" s="711">
        <f>'11 Venituri si cheltuieli'!Y19</f>
        <v>0</v>
      </c>
      <c r="Z48" s="711">
        <f>'11 Venituri si cheltuieli'!Z19</f>
        <v>0</v>
      </c>
      <c r="AA48" s="711">
        <f>'11 Venituri si cheltuieli'!AA19</f>
        <v>0</v>
      </c>
      <c r="AB48" s="711">
        <f>'11 Venituri si cheltuieli'!AB19</f>
        <v>0</v>
      </c>
      <c r="AC48" s="711">
        <f>'11 Venituri si cheltuieli'!AC19</f>
        <v>0</v>
      </c>
      <c r="AD48" s="711">
        <f>'11 Venituri si cheltuieli'!AD19</f>
        <v>0</v>
      </c>
      <c r="AE48" s="711">
        <f>'11 Venituri si cheltuieli'!AE19</f>
        <v>0</v>
      </c>
      <c r="AF48" s="711">
        <f>'11 Venituri si cheltuieli'!AF19</f>
        <v>0</v>
      </c>
      <c r="AG48" s="711">
        <f>'11 Venituri si cheltuieli'!AG19</f>
        <v>0</v>
      </c>
    </row>
    <row r="49" spans="1:33" x14ac:dyDescent="0.2">
      <c r="A49" s="239" t="s">
        <v>500</v>
      </c>
      <c r="B49" s="181" t="s">
        <v>440</v>
      </c>
      <c r="C49" s="711">
        <f>'11 Venituri si cheltuieli'!C20</f>
        <v>0</v>
      </c>
      <c r="D49" s="710">
        <f>'11 Venituri si cheltuieli'!D20</f>
        <v>0</v>
      </c>
      <c r="E49" s="710">
        <f>'11 Venituri si cheltuieli'!E20</f>
        <v>0</v>
      </c>
      <c r="F49" s="710">
        <f>'11 Venituri si cheltuieli'!F20</f>
        <v>0</v>
      </c>
      <c r="G49" s="710">
        <f>'11 Venituri si cheltuieli'!G20</f>
        <v>0</v>
      </c>
      <c r="H49" s="710">
        <f>'11 Venituri si cheltuieli'!H20</f>
        <v>0</v>
      </c>
      <c r="I49" s="710">
        <f>'11 Venituri si cheltuieli'!I20</f>
        <v>0</v>
      </c>
      <c r="J49" s="710">
        <f>'11 Venituri si cheltuieli'!J20</f>
        <v>0</v>
      </c>
      <c r="K49" s="710">
        <f>'11 Venituri si cheltuieli'!K20</f>
        <v>0</v>
      </c>
      <c r="L49" s="710">
        <f>'11 Venituri si cheltuieli'!L20</f>
        <v>0</v>
      </c>
      <c r="M49" s="710">
        <f>'11 Venituri si cheltuieli'!M20</f>
        <v>0</v>
      </c>
      <c r="N49" s="710">
        <f>'11 Venituri si cheltuieli'!N20</f>
        <v>0</v>
      </c>
      <c r="O49" s="710">
        <f>'11 Venituri si cheltuieli'!O20</f>
        <v>0</v>
      </c>
      <c r="P49" s="710">
        <f>'11 Venituri si cheltuieli'!P20</f>
        <v>0</v>
      </c>
      <c r="Q49" s="710">
        <f>'11 Venituri si cheltuieli'!Q20</f>
        <v>0</v>
      </c>
      <c r="R49" s="710">
        <f>'11 Venituri si cheltuieli'!R20</f>
        <v>0</v>
      </c>
      <c r="S49" s="710">
        <f>'11 Venituri si cheltuieli'!S20</f>
        <v>0</v>
      </c>
      <c r="T49" s="711">
        <f t="shared" si="44"/>
        <v>0</v>
      </c>
      <c r="U49" s="711">
        <f t="shared" si="45"/>
        <v>0</v>
      </c>
      <c r="V49" s="711">
        <f t="shared" si="46"/>
        <v>0</v>
      </c>
      <c r="W49" s="711">
        <f t="shared" si="47"/>
        <v>0</v>
      </c>
      <c r="X49" s="711">
        <f>'11 Venituri si cheltuieli'!X20</f>
        <v>0</v>
      </c>
      <c r="Y49" s="711">
        <f>'11 Venituri si cheltuieli'!Y20</f>
        <v>0</v>
      </c>
      <c r="Z49" s="711">
        <f>'11 Venituri si cheltuieli'!Z20</f>
        <v>0</v>
      </c>
      <c r="AA49" s="711">
        <f>'11 Venituri si cheltuieli'!AA20</f>
        <v>0</v>
      </c>
      <c r="AB49" s="711">
        <f>'11 Venituri si cheltuieli'!AB20</f>
        <v>0</v>
      </c>
      <c r="AC49" s="711">
        <f>'11 Venituri si cheltuieli'!AC20</f>
        <v>0</v>
      </c>
      <c r="AD49" s="711">
        <f>'11 Venituri si cheltuieli'!AD20</f>
        <v>0</v>
      </c>
      <c r="AE49" s="711">
        <f>'11 Venituri si cheltuieli'!AE20</f>
        <v>0</v>
      </c>
      <c r="AF49" s="711">
        <f>'11 Venituri si cheltuieli'!AF20</f>
        <v>0</v>
      </c>
      <c r="AG49" s="711">
        <f>'11 Venituri si cheltuieli'!AG20</f>
        <v>0</v>
      </c>
    </row>
    <row r="50" spans="1:33" x14ac:dyDescent="0.2">
      <c r="A50" s="239" t="s">
        <v>501</v>
      </c>
      <c r="B50" s="181" t="s">
        <v>439</v>
      </c>
      <c r="C50" s="711">
        <f>'11 Venituri si cheltuieli'!C21</f>
        <v>0</v>
      </c>
      <c r="D50" s="710">
        <f>'11 Venituri si cheltuieli'!D21</f>
        <v>0</v>
      </c>
      <c r="E50" s="710">
        <f>'11 Venituri si cheltuieli'!E21</f>
        <v>0</v>
      </c>
      <c r="F50" s="710">
        <f>'11 Venituri si cheltuieli'!F21</f>
        <v>0</v>
      </c>
      <c r="G50" s="710">
        <f>'11 Venituri si cheltuieli'!G21</f>
        <v>0</v>
      </c>
      <c r="H50" s="710">
        <f>'11 Venituri si cheltuieli'!H21</f>
        <v>0</v>
      </c>
      <c r="I50" s="710">
        <f>'11 Venituri si cheltuieli'!I21</f>
        <v>0</v>
      </c>
      <c r="J50" s="710">
        <f>'11 Venituri si cheltuieli'!J21</f>
        <v>0</v>
      </c>
      <c r="K50" s="710">
        <f>'11 Venituri si cheltuieli'!K21</f>
        <v>0</v>
      </c>
      <c r="L50" s="710">
        <f>'11 Venituri si cheltuieli'!L21</f>
        <v>0</v>
      </c>
      <c r="M50" s="710">
        <f>'11 Venituri si cheltuieli'!M21</f>
        <v>0</v>
      </c>
      <c r="N50" s="710">
        <f>'11 Venituri si cheltuieli'!N21</f>
        <v>0</v>
      </c>
      <c r="O50" s="710">
        <f>'11 Venituri si cheltuieli'!O21</f>
        <v>0</v>
      </c>
      <c r="P50" s="710">
        <f>'11 Venituri si cheltuieli'!P21</f>
        <v>0</v>
      </c>
      <c r="Q50" s="710">
        <f>'11 Venituri si cheltuieli'!Q21</f>
        <v>0</v>
      </c>
      <c r="R50" s="710">
        <f>'11 Venituri si cheltuieli'!R21</f>
        <v>0</v>
      </c>
      <c r="S50" s="710">
        <f>'11 Venituri si cheltuieli'!S21</f>
        <v>0</v>
      </c>
      <c r="T50" s="711">
        <f t="shared" si="44"/>
        <v>0</v>
      </c>
      <c r="U50" s="711">
        <f t="shared" si="45"/>
        <v>0</v>
      </c>
      <c r="V50" s="711">
        <f t="shared" si="46"/>
        <v>0</v>
      </c>
      <c r="W50" s="711">
        <f t="shared" si="47"/>
        <v>0</v>
      </c>
      <c r="X50" s="711">
        <f>'11 Venituri si cheltuieli'!X21</f>
        <v>0</v>
      </c>
      <c r="Y50" s="711">
        <f>'11 Venituri si cheltuieli'!Y21</f>
        <v>0</v>
      </c>
      <c r="Z50" s="711">
        <f>'11 Venituri si cheltuieli'!Z21</f>
        <v>0</v>
      </c>
      <c r="AA50" s="711">
        <f>'11 Venituri si cheltuieli'!AA21</f>
        <v>0</v>
      </c>
      <c r="AB50" s="711">
        <f>'11 Venituri si cheltuieli'!AB21</f>
        <v>0</v>
      </c>
      <c r="AC50" s="711">
        <f>'11 Venituri si cheltuieli'!AC21</f>
        <v>0</v>
      </c>
      <c r="AD50" s="711">
        <f>'11 Venituri si cheltuieli'!AD21</f>
        <v>0</v>
      </c>
      <c r="AE50" s="711">
        <f>'11 Venituri si cheltuieli'!AE21</f>
        <v>0</v>
      </c>
      <c r="AF50" s="711">
        <f>'11 Venituri si cheltuieli'!AF21</f>
        <v>0</v>
      </c>
      <c r="AG50" s="711">
        <f>'11 Venituri si cheltuieli'!AG21</f>
        <v>0</v>
      </c>
    </row>
    <row r="51" spans="1:33" s="717" customFormat="1" x14ac:dyDescent="0.2">
      <c r="A51" s="239" t="s">
        <v>502</v>
      </c>
      <c r="B51" s="199" t="s">
        <v>75</v>
      </c>
      <c r="C51" s="713">
        <f>'11 Venituri si cheltuieli'!C23</f>
        <v>0</v>
      </c>
      <c r="D51" s="716">
        <f>'11 Venituri si cheltuieli'!D23</f>
        <v>0</v>
      </c>
      <c r="E51" s="716">
        <f>'11 Venituri si cheltuieli'!E23</f>
        <v>0</v>
      </c>
      <c r="F51" s="716">
        <f>'11 Venituri si cheltuieli'!F23</f>
        <v>0</v>
      </c>
      <c r="G51" s="716">
        <f>'11 Venituri si cheltuieli'!G23</f>
        <v>0</v>
      </c>
      <c r="H51" s="716">
        <f>'11 Venituri si cheltuieli'!H23</f>
        <v>0</v>
      </c>
      <c r="I51" s="716">
        <f>'11 Venituri si cheltuieli'!I23</f>
        <v>0</v>
      </c>
      <c r="J51" s="716">
        <f>'11 Venituri si cheltuieli'!J23</f>
        <v>0</v>
      </c>
      <c r="K51" s="716">
        <f>'11 Venituri si cheltuieli'!K23</f>
        <v>0</v>
      </c>
      <c r="L51" s="716">
        <f>'11 Venituri si cheltuieli'!L23</f>
        <v>0</v>
      </c>
      <c r="M51" s="716">
        <f>'11 Venituri si cheltuieli'!M23</f>
        <v>0</v>
      </c>
      <c r="N51" s="716">
        <f>'11 Venituri si cheltuieli'!N23</f>
        <v>0</v>
      </c>
      <c r="O51" s="716">
        <f>'11 Venituri si cheltuieli'!O23</f>
        <v>0</v>
      </c>
      <c r="P51" s="716">
        <f>'11 Venituri si cheltuieli'!P23</f>
        <v>0</v>
      </c>
      <c r="Q51" s="716">
        <f>'11 Venituri si cheltuieli'!Q23</f>
        <v>0</v>
      </c>
      <c r="R51" s="716">
        <f>'11 Venituri si cheltuieli'!R23</f>
        <v>0</v>
      </c>
      <c r="S51" s="716">
        <f>'11 Venituri si cheltuieli'!S23</f>
        <v>0</v>
      </c>
      <c r="T51" s="711">
        <f t="shared" si="44"/>
        <v>0</v>
      </c>
      <c r="U51" s="711">
        <f t="shared" si="45"/>
        <v>0</v>
      </c>
      <c r="V51" s="711">
        <f t="shared" si="46"/>
        <v>0</v>
      </c>
      <c r="W51" s="711">
        <f t="shared" si="47"/>
        <v>0</v>
      </c>
      <c r="X51" s="713">
        <f>'11 Venituri si cheltuieli'!X23</f>
        <v>0</v>
      </c>
      <c r="Y51" s="713">
        <f>'11 Venituri si cheltuieli'!Y23</f>
        <v>0</v>
      </c>
      <c r="Z51" s="713">
        <f>'11 Venituri si cheltuieli'!Z23</f>
        <v>0</v>
      </c>
      <c r="AA51" s="713">
        <f>'11 Venituri si cheltuieli'!AA23</f>
        <v>0</v>
      </c>
      <c r="AB51" s="713">
        <f>'11 Venituri si cheltuieli'!AB23</f>
        <v>0</v>
      </c>
      <c r="AC51" s="713">
        <f>'11 Venituri si cheltuieli'!AC23</f>
        <v>0</v>
      </c>
      <c r="AD51" s="713">
        <f>'11 Venituri si cheltuieli'!AD23</f>
        <v>0</v>
      </c>
      <c r="AE51" s="713">
        <f>'11 Venituri si cheltuieli'!AE23</f>
        <v>0</v>
      </c>
      <c r="AF51" s="713">
        <f>'11 Venituri si cheltuieli'!AF23</f>
        <v>0</v>
      </c>
      <c r="AG51" s="713">
        <f>'11 Venituri si cheltuieli'!AG23</f>
        <v>0</v>
      </c>
    </row>
    <row r="52" spans="1:33" s="714" customFormat="1" x14ac:dyDescent="0.2">
      <c r="A52" s="846" t="s">
        <v>531</v>
      </c>
      <c r="B52" s="846"/>
      <c r="C52" s="213">
        <f>C46+C36+C51</f>
        <v>0</v>
      </c>
      <c r="D52" s="219">
        <f t="shared" ref="D52:S52" si="58">D46+D36+D51</f>
        <v>0</v>
      </c>
      <c r="E52" s="219">
        <f t="shared" si="58"/>
        <v>0</v>
      </c>
      <c r="F52" s="219">
        <f t="shared" si="58"/>
        <v>0</v>
      </c>
      <c r="G52" s="219">
        <f t="shared" si="58"/>
        <v>0</v>
      </c>
      <c r="H52" s="219">
        <f t="shared" si="58"/>
        <v>0</v>
      </c>
      <c r="I52" s="219">
        <f t="shared" si="58"/>
        <v>0</v>
      </c>
      <c r="J52" s="219">
        <f t="shared" si="58"/>
        <v>0</v>
      </c>
      <c r="K52" s="219">
        <f t="shared" si="58"/>
        <v>0</v>
      </c>
      <c r="L52" s="219">
        <f t="shared" si="58"/>
        <v>0</v>
      </c>
      <c r="M52" s="219">
        <f t="shared" si="58"/>
        <v>0</v>
      </c>
      <c r="N52" s="219">
        <f t="shared" si="58"/>
        <v>0</v>
      </c>
      <c r="O52" s="219">
        <f t="shared" si="58"/>
        <v>0</v>
      </c>
      <c r="P52" s="219">
        <f t="shared" si="58"/>
        <v>0</v>
      </c>
      <c r="Q52" s="219">
        <f t="shared" si="58"/>
        <v>0</v>
      </c>
      <c r="R52" s="219">
        <f t="shared" si="58"/>
        <v>0</v>
      </c>
      <c r="S52" s="219">
        <f t="shared" si="58"/>
        <v>0</v>
      </c>
      <c r="T52" s="713">
        <f t="shared" si="44"/>
        <v>0</v>
      </c>
      <c r="U52" s="713">
        <f t="shared" si="45"/>
        <v>0</v>
      </c>
      <c r="V52" s="713">
        <f t="shared" si="46"/>
        <v>0</v>
      </c>
      <c r="W52" s="713">
        <f t="shared" si="47"/>
        <v>0</v>
      </c>
      <c r="X52" s="213">
        <f t="shared" ref="X52:AG52" si="59">X46+X36+X51</f>
        <v>0</v>
      </c>
      <c r="Y52" s="213">
        <f t="shared" si="59"/>
        <v>0</v>
      </c>
      <c r="Z52" s="213">
        <f t="shared" si="59"/>
        <v>0</v>
      </c>
      <c r="AA52" s="213">
        <f t="shared" si="59"/>
        <v>0</v>
      </c>
      <c r="AB52" s="213">
        <f t="shared" si="59"/>
        <v>0</v>
      </c>
      <c r="AC52" s="213">
        <f t="shared" si="59"/>
        <v>0</v>
      </c>
      <c r="AD52" s="213">
        <f t="shared" si="59"/>
        <v>0</v>
      </c>
      <c r="AE52" s="213">
        <f t="shared" si="59"/>
        <v>0</v>
      </c>
      <c r="AF52" s="213">
        <f t="shared" si="59"/>
        <v>0</v>
      </c>
      <c r="AG52" s="213">
        <f t="shared" si="59"/>
        <v>0</v>
      </c>
    </row>
    <row r="53" spans="1:33" x14ac:dyDescent="0.2">
      <c r="A53" s="268"/>
      <c r="B53" s="707" t="s">
        <v>537</v>
      </c>
      <c r="C53" s="718"/>
      <c r="D53" s="719"/>
      <c r="E53" s="719"/>
      <c r="F53" s="719"/>
      <c r="G53" s="719"/>
      <c r="H53" s="719"/>
      <c r="I53" s="719"/>
      <c r="J53" s="719"/>
      <c r="K53" s="719"/>
      <c r="L53" s="719"/>
      <c r="M53" s="719"/>
      <c r="N53" s="719"/>
      <c r="O53" s="719"/>
      <c r="P53" s="719"/>
      <c r="Q53" s="719"/>
      <c r="R53" s="719"/>
      <c r="S53" s="719"/>
      <c r="T53" s="718"/>
      <c r="U53" s="718"/>
      <c r="V53" s="718"/>
      <c r="W53" s="718"/>
      <c r="X53" s="718"/>
      <c r="Y53" s="718"/>
      <c r="Z53" s="718"/>
      <c r="AA53" s="718"/>
      <c r="AB53" s="718"/>
      <c r="AC53" s="718"/>
      <c r="AD53" s="718"/>
      <c r="AE53" s="718"/>
      <c r="AF53" s="718"/>
      <c r="AG53" s="718"/>
    </row>
    <row r="54" spans="1:33" x14ac:dyDescent="0.2">
      <c r="A54" s="268"/>
      <c r="B54" s="202" t="s">
        <v>538</v>
      </c>
      <c r="C54" s="213">
        <f>SUM(C55:C61)</f>
        <v>0</v>
      </c>
      <c r="D54" s="219">
        <f t="shared" ref="D54:AG54" si="60">SUM(D55:D61)</f>
        <v>0</v>
      </c>
      <c r="E54" s="219">
        <f t="shared" si="60"/>
        <v>0</v>
      </c>
      <c r="F54" s="219">
        <f t="shared" si="60"/>
        <v>0</v>
      </c>
      <c r="G54" s="219">
        <f t="shared" si="60"/>
        <v>0</v>
      </c>
      <c r="H54" s="219">
        <f t="shared" si="60"/>
        <v>0</v>
      </c>
      <c r="I54" s="219">
        <f t="shared" si="60"/>
        <v>0</v>
      </c>
      <c r="J54" s="219">
        <f t="shared" si="60"/>
        <v>0</v>
      </c>
      <c r="K54" s="219">
        <f t="shared" si="60"/>
        <v>0</v>
      </c>
      <c r="L54" s="219">
        <f t="shared" si="60"/>
        <v>0</v>
      </c>
      <c r="M54" s="219">
        <f t="shared" si="60"/>
        <v>0</v>
      </c>
      <c r="N54" s="219">
        <f t="shared" si="60"/>
        <v>0</v>
      </c>
      <c r="O54" s="219">
        <f t="shared" si="60"/>
        <v>0</v>
      </c>
      <c r="P54" s="219">
        <f t="shared" si="60"/>
        <v>0</v>
      </c>
      <c r="Q54" s="219">
        <f t="shared" si="60"/>
        <v>0</v>
      </c>
      <c r="R54" s="219">
        <f t="shared" si="60"/>
        <v>0</v>
      </c>
      <c r="S54" s="219">
        <f t="shared" si="60"/>
        <v>0</v>
      </c>
      <c r="T54" s="711">
        <f t="shared" ref="T54:T77" si="61">SUM(D54:G54)</f>
        <v>0</v>
      </c>
      <c r="U54" s="711">
        <f t="shared" ref="U54:U77" si="62">SUM(H54:K54)</f>
        <v>0</v>
      </c>
      <c r="V54" s="711">
        <f t="shared" ref="V54:V77" si="63">SUM(L54:O54)</f>
        <v>0</v>
      </c>
      <c r="W54" s="711">
        <f t="shared" ref="W54:W77" si="64">SUM(P54:S54)</f>
        <v>0</v>
      </c>
      <c r="X54" s="213">
        <f t="shared" si="60"/>
        <v>0</v>
      </c>
      <c r="Y54" s="213">
        <f t="shared" si="60"/>
        <v>0</v>
      </c>
      <c r="Z54" s="213">
        <f t="shared" si="60"/>
        <v>0</v>
      </c>
      <c r="AA54" s="213">
        <f t="shared" si="60"/>
        <v>0</v>
      </c>
      <c r="AB54" s="213">
        <f t="shared" si="60"/>
        <v>0</v>
      </c>
      <c r="AC54" s="213">
        <f t="shared" si="60"/>
        <v>0</v>
      </c>
      <c r="AD54" s="213">
        <f t="shared" si="60"/>
        <v>0</v>
      </c>
      <c r="AE54" s="213">
        <f t="shared" si="60"/>
        <v>0</v>
      </c>
      <c r="AF54" s="213">
        <f t="shared" si="60"/>
        <v>0</v>
      </c>
      <c r="AG54" s="213">
        <f t="shared" si="60"/>
        <v>0</v>
      </c>
    </row>
    <row r="55" spans="1:33" x14ac:dyDescent="0.2">
      <c r="A55" s="239">
        <v>14</v>
      </c>
      <c r="B55" s="181" t="s">
        <v>376</v>
      </c>
      <c r="C55" s="212"/>
      <c r="D55" s="218"/>
      <c r="E55" s="218"/>
      <c r="F55" s="218"/>
      <c r="G55" s="218"/>
      <c r="H55" s="218"/>
      <c r="I55" s="218"/>
      <c r="J55" s="218"/>
      <c r="K55" s="218"/>
      <c r="L55" s="218"/>
      <c r="M55" s="218"/>
      <c r="N55" s="218"/>
      <c r="O55" s="218"/>
      <c r="P55" s="218"/>
      <c r="Q55" s="218"/>
      <c r="R55" s="218"/>
      <c r="S55" s="218"/>
      <c r="T55" s="711">
        <f t="shared" si="61"/>
        <v>0</v>
      </c>
      <c r="U55" s="711">
        <f t="shared" si="62"/>
        <v>0</v>
      </c>
      <c r="V55" s="711">
        <f t="shared" si="63"/>
        <v>0</v>
      </c>
      <c r="W55" s="711">
        <f t="shared" si="64"/>
        <v>0</v>
      </c>
      <c r="X55" s="212"/>
      <c r="Y55" s="212"/>
      <c r="Z55" s="212"/>
      <c r="AA55" s="212"/>
      <c r="AB55" s="212"/>
      <c r="AC55" s="212"/>
      <c r="AD55" s="212"/>
      <c r="AE55" s="212"/>
      <c r="AF55" s="212"/>
      <c r="AG55" s="212"/>
    </row>
    <row r="56" spans="1:33" x14ac:dyDescent="0.2">
      <c r="A56" s="239">
        <v>15</v>
      </c>
      <c r="B56" s="181" t="s">
        <v>551</v>
      </c>
      <c r="C56" s="212"/>
      <c r="D56" s="218"/>
      <c r="E56" s="218"/>
      <c r="F56" s="218"/>
      <c r="G56" s="218"/>
      <c r="H56" s="218"/>
      <c r="I56" s="218"/>
      <c r="J56" s="218"/>
      <c r="K56" s="218"/>
      <c r="L56" s="218"/>
      <c r="M56" s="218"/>
      <c r="N56" s="218"/>
      <c r="O56" s="218"/>
      <c r="P56" s="218"/>
      <c r="Q56" s="218"/>
      <c r="R56" s="218"/>
      <c r="S56" s="218"/>
      <c r="T56" s="711">
        <f t="shared" si="61"/>
        <v>0</v>
      </c>
      <c r="U56" s="711">
        <f t="shared" si="62"/>
        <v>0</v>
      </c>
      <c r="V56" s="711">
        <f t="shared" si="63"/>
        <v>0</v>
      </c>
      <c r="W56" s="711">
        <f t="shared" si="64"/>
        <v>0</v>
      </c>
      <c r="X56" s="212"/>
      <c r="Y56" s="212"/>
      <c r="Z56" s="212"/>
      <c r="AA56" s="212"/>
      <c r="AB56" s="212"/>
      <c r="AC56" s="212"/>
      <c r="AD56" s="212"/>
      <c r="AE56" s="212"/>
      <c r="AF56" s="212"/>
      <c r="AG56" s="212"/>
    </row>
    <row r="57" spans="1:33" x14ac:dyDescent="0.2">
      <c r="A57" s="239">
        <v>16</v>
      </c>
      <c r="B57" s="181" t="s">
        <v>544</v>
      </c>
      <c r="C57" s="212"/>
      <c r="D57" s="218"/>
      <c r="E57" s="218"/>
      <c r="F57" s="218"/>
      <c r="G57" s="218"/>
      <c r="H57" s="218"/>
      <c r="I57" s="218"/>
      <c r="J57" s="218"/>
      <c r="K57" s="218"/>
      <c r="L57" s="218"/>
      <c r="M57" s="218"/>
      <c r="N57" s="218"/>
      <c r="O57" s="218"/>
      <c r="P57" s="218"/>
      <c r="Q57" s="218"/>
      <c r="R57" s="218"/>
      <c r="S57" s="218"/>
      <c r="T57" s="711">
        <f t="shared" si="61"/>
        <v>0</v>
      </c>
      <c r="U57" s="711">
        <f t="shared" si="62"/>
        <v>0</v>
      </c>
      <c r="V57" s="711">
        <f t="shared" si="63"/>
        <v>0</v>
      </c>
      <c r="W57" s="711">
        <f t="shared" si="64"/>
        <v>0</v>
      </c>
      <c r="X57" s="212"/>
      <c r="Y57" s="212"/>
      <c r="Z57" s="212"/>
      <c r="AA57" s="212"/>
      <c r="AB57" s="212"/>
      <c r="AC57" s="212"/>
      <c r="AD57" s="212"/>
      <c r="AE57" s="212"/>
      <c r="AF57" s="212"/>
      <c r="AG57" s="212"/>
    </row>
    <row r="58" spans="1:33" x14ac:dyDescent="0.2">
      <c r="A58" s="239">
        <v>17</v>
      </c>
      <c r="B58" s="181" t="s">
        <v>377</v>
      </c>
      <c r="C58" s="212"/>
      <c r="D58" s="218"/>
      <c r="E58" s="218"/>
      <c r="F58" s="218"/>
      <c r="G58" s="218"/>
      <c r="H58" s="218"/>
      <c r="I58" s="218"/>
      <c r="J58" s="218"/>
      <c r="K58" s="218"/>
      <c r="L58" s="218"/>
      <c r="M58" s="218"/>
      <c r="N58" s="218"/>
      <c r="O58" s="218"/>
      <c r="P58" s="218"/>
      <c r="Q58" s="218"/>
      <c r="R58" s="218"/>
      <c r="S58" s="218"/>
      <c r="T58" s="711">
        <f t="shared" si="61"/>
        <v>0</v>
      </c>
      <c r="U58" s="711">
        <f t="shared" si="62"/>
        <v>0</v>
      </c>
      <c r="V58" s="711">
        <f t="shared" si="63"/>
        <v>0</v>
      </c>
      <c r="W58" s="711">
        <f t="shared" si="64"/>
        <v>0</v>
      </c>
      <c r="X58" s="212"/>
      <c r="Y58" s="212"/>
      <c r="Z58" s="212"/>
      <c r="AA58" s="212"/>
      <c r="AB58" s="212"/>
      <c r="AC58" s="212"/>
      <c r="AD58" s="212"/>
      <c r="AE58" s="212"/>
      <c r="AF58" s="212"/>
      <c r="AG58" s="212"/>
    </row>
    <row r="59" spans="1:33" x14ac:dyDescent="0.2">
      <c r="A59" s="239">
        <v>18</v>
      </c>
      <c r="B59" s="181" t="s">
        <v>545</v>
      </c>
      <c r="C59" s="212"/>
      <c r="D59" s="218"/>
      <c r="E59" s="218"/>
      <c r="F59" s="218"/>
      <c r="G59" s="218"/>
      <c r="H59" s="218"/>
      <c r="I59" s="218"/>
      <c r="J59" s="218"/>
      <c r="K59" s="218"/>
      <c r="L59" s="218"/>
      <c r="M59" s="218"/>
      <c r="N59" s="218"/>
      <c r="O59" s="218"/>
      <c r="P59" s="218"/>
      <c r="Q59" s="218"/>
      <c r="R59" s="218"/>
      <c r="S59" s="218"/>
      <c r="T59" s="711">
        <f t="shared" si="61"/>
        <v>0</v>
      </c>
      <c r="U59" s="711">
        <f t="shared" si="62"/>
        <v>0</v>
      </c>
      <c r="V59" s="711">
        <f t="shared" si="63"/>
        <v>0</v>
      </c>
      <c r="W59" s="711">
        <f t="shared" si="64"/>
        <v>0</v>
      </c>
      <c r="X59" s="212"/>
      <c r="Y59" s="212"/>
      <c r="Z59" s="212"/>
      <c r="AA59" s="212"/>
      <c r="AB59" s="212"/>
      <c r="AC59" s="212"/>
      <c r="AD59" s="212"/>
      <c r="AE59" s="212"/>
      <c r="AF59" s="212"/>
      <c r="AG59" s="212"/>
    </row>
    <row r="60" spans="1:33" x14ac:dyDescent="0.2">
      <c r="A60" s="239">
        <v>19</v>
      </c>
      <c r="B60" s="181" t="s">
        <v>684</v>
      </c>
      <c r="C60" s="212"/>
      <c r="D60" s="218"/>
      <c r="E60" s="218"/>
      <c r="F60" s="218"/>
      <c r="G60" s="218"/>
      <c r="H60" s="218"/>
      <c r="I60" s="218"/>
      <c r="J60" s="218"/>
      <c r="K60" s="218"/>
      <c r="L60" s="218"/>
      <c r="M60" s="218"/>
      <c r="N60" s="218"/>
      <c r="O60" s="218"/>
      <c r="P60" s="218"/>
      <c r="Q60" s="218"/>
      <c r="R60" s="218"/>
      <c r="S60" s="218"/>
      <c r="T60" s="711">
        <f t="shared" si="61"/>
        <v>0</v>
      </c>
      <c r="U60" s="711">
        <f t="shared" si="62"/>
        <v>0</v>
      </c>
      <c r="V60" s="711">
        <f t="shared" si="63"/>
        <v>0</v>
      </c>
      <c r="W60" s="711">
        <f t="shared" si="64"/>
        <v>0</v>
      </c>
      <c r="X60" s="212"/>
      <c r="Y60" s="212"/>
      <c r="Z60" s="212"/>
      <c r="AA60" s="212"/>
      <c r="AB60" s="212"/>
      <c r="AC60" s="212"/>
      <c r="AD60" s="212"/>
      <c r="AE60" s="212"/>
      <c r="AF60" s="212"/>
      <c r="AG60" s="212"/>
    </row>
    <row r="61" spans="1:33" ht="30" customHeight="1" x14ac:dyDescent="0.2">
      <c r="A61" s="239">
        <v>22</v>
      </c>
      <c r="B61" s="181" t="s">
        <v>548</v>
      </c>
      <c r="C61" s="212"/>
      <c r="D61" s="218"/>
      <c r="E61" s="218"/>
      <c r="F61" s="218"/>
      <c r="G61" s="218"/>
      <c r="H61" s="218"/>
      <c r="I61" s="218"/>
      <c r="J61" s="218"/>
      <c r="K61" s="218"/>
      <c r="L61" s="218"/>
      <c r="M61" s="218"/>
      <c r="N61" s="218"/>
      <c r="O61" s="218"/>
      <c r="P61" s="218"/>
      <c r="Q61" s="218"/>
      <c r="R61" s="218"/>
      <c r="S61" s="218"/>
      <c r="T61" s="711">
        <f t="shared" si="61"/>
        <v>0</v>
      </c>
      <c r="U61" s="711">
        <f t="shared" si="62"/>
        <v>0</v>
      </c>
      <c r="V61" s="711">
        <f t="shared" si="63"/>
        <v>0</v>
      </c>
      <c r="W61" s="711">
        <f t="shared" si="64"/>
        <v>0</v>
      </c>
      <c r="X61" s="212"/>
      <c r="Y61" s="212"/>
      <c r="Z61" s="212"/>
      <c r="AA61" s="212"/>
      <c r="AB61" s="212"/>
      <c r="AC61" s="212"/>
      <c r="AD61" s="212"/>
      <c r="AE61" s="212"/>
      <c r="AF61" s="212"/>
      <c r="AG61" s="212"/>
    </row>
    <row r="62" spans="1:33" x14ac:dyDescent="0.2">
      <c r="A62" s="268"/>
      <c r="B62" s="203" t="s">
        <v>68</v>
      </c>
      <c r="C62" s="213">
        <f>C63+C67</f>
        <v>0</v>
      </c>
      <c r="D62" s="219">
        <f t="shared" ref="D62:AG62" si="65">D63+D67</f>
        <v>0</v>
      </c>
      <c r="E62" s="219">
        <f t="shared" si="65"/>
        <v>0</v>
      </c>
      <c r="F62" s="219">
        <f t="shared" si="65"/>
        <v>0</v>
      </c>
      <c r="G62" s="219">
        <f t="shared" si="65"/>
        <v>0</v>
      </c>
      <c r="H62" s="219">
        <f t="shared" si="65"/>
        <v>0</v>
      </c>
      <c r="I62" s="219">
        <f t="shared" si="65"/>
        <v>0</v>
      </c>
      <c r="J62" s="219">
        <f t="shared" si="65"/>
        <v>0</v>
      </c>
      <c r="K62" s="219">
        <f t="shared" si="65"/>
        <v>0</v>
      </c>
      <c r="L62" s="219">
        <f t="shared" si="65"/>
        <v>0</v>
      </c>
      <c r="M62" s="219">
        <f t="shared" si="65"/>
        <v>0</v>
      </c>
      <c r="N62" s="219">
        <f t="shared" si="65"/>
        <v>0</v>
      </c>
      <c r="O62" s="219">
        <f t="shared" si="65"/>
        <v>0</v>
      </c>
      <c r="P62" s="219">
        <f t="shared" si="65"/>
        <v>0</v>
      </c>
      <c r="Q62" s="219">
        <f t="shared" si="65"/>
        <v>0</v>
      </c>
      <c r="R62" s="219">
        <f t="shared" si="65"/>
        <v>0</v>
      </c>
      <c r="S62" s="219">
        <f t="shared" si="65"/>
        <v>0</v>
      </c>
      <c r="T62" s="711">
        <f t="shared" si="61"/>
        <v>0</v>
      </c>
      <c r="U62" s="711">
        <f t="shared" si="62"/>
        <v>0</v>
      </c>
      <c r="V62" s="711">
        <f t="shared" si="63"/>
        <v>0</v>
      </c>
      <c r="W62" s="711">
        <f t="shared" si="64"/>
        <v>0</v>
      </c>
      <c r="X62" s="213">
        <f t="shared" si="65"/>
        <v>0</v>
      </c>
      <c r="Y62" s="213">
        <f t="shared" si="65"/>
        <v>0</v>
      </c>
      <c r="Z62" s="213">
        <f t="shared" si="65"/>
        <v>0</v>
      </c>
      <c r="AA62" s="213">
        <f t="shared" si="65"/>
        <v>0</v>
      </c>
      <c r="AB62" s="213">
        <f t="shared" si="65"/>
        <v>0</v>
      </c>
      <c r="AC62" s="213">
        <f t="shared" si="65"/>
        <v>0</v>
      </c>
      <c r="AD62" s="213">
        <f t="shared" si="65"/>
        <v>0</v>
      </c>
      <c r="AE62" s="213">
        <f t="shared" si="65"/>
        <v>0</v>
      </c>
      <c r="AF62" s="213">
        <f t="shared" si="65"/>
        <v>0</v>
      </c>
      <c r="AG62" s="213">
        <f t="shared" si="65"/>
        <v>0</v>
      </c>
    </row>
    <row r="63" spans="1:33" x14ac:dyDescent="0.2">
      <c r="A63" s="268" t="s">
        <v>503</v>
      </c>
      <c r="B63" s="215" t="s">
        <v>432</v>
      </c>
      <c r="C63" s="213">
        <f>SUM(C64:C66)</f>
        <v>0</v>
      </c>
      <c r="D63" s="213">
        <f t="shared" ref="D63:S63" si="66">SUM(D64:D66)</f>
        <v>0</v>
      </c>
      <c r="E63" s="213">
        <f t="shared" si="66"/>
        <v>0</v>
      </c>
      <c r="F63" s="213">
        <f t="shared" si="66"/>
        <v>0</v>
      </c>
      <c r="G63" s="213">
        <f t="shared" si="66"/>
        <v>0</v>
      </c>
      <c r="H63" s="213">
        <f t="shared" si="66"/>
        <v>0</v>
      </c>
      <c r="I63" s="213">
        <f t="shared" si="66"/>
        <v>0</v>
      </c>
      <c r="J63" s="213">
        <f t="shared" si="66"/>
        <v>0</v>
      </c>
      <c r="K63" s="213">
        <f t="shared" si="66"/>
        <v>0</v>
      </c>
      <c r="L63" s="213">
        <f t="shared" si="66"/>
        <v>0</v>
      </c>
      <c r="M63" s="213">
        <f t="shared" si="66"/>
        <v>0</v>
      </c>
      <c r="N63" s="213">
        <f t="shared" si="66"/>
        <v>0</v>
      </c>
      <c r="O63" s="213">
        <f t="shared" si="66"/>
        <v>0</v>
      </c>
      <c r="P63" s="213">
        <f t="shared" si="66"/>
        <v>0</v>
      </c>
      <c r="Q63" s="213">
        <f t="shared" si="66"/>
        <v>0</v>
      </c>
      <c r="R63" s="213">
        <f t="shared" si="66"/>
        <v>0</v>
      </c>
      <c r="S63" s="213">
        <f t="shared" si="66"/>
        <v>0</v>
      </c>
      <c r="T63" s="711">
        <f t="shared" si="61"/>
        <v>0</v>
      </c>
      <c r="U63" s="711">
        <f t="shared" si="62"/>
        <v>0</v>
      </c>
      <c r="V63" s="711">
        <f t="shared" si="63"/>
        <v>0</v>
      </c>
      <c r="W63" s="711">
        <f t="shared" si="64"/>
        <v>0</v>
      </c>
      <c r="X63" s="213">
        <f t="shared" ref="X63:AG63" si="67">SUM(X64:X66)</f>
        <v>0</v>
      </c>
      <c r="Y63" s="213">
        <f t="shared" si="67"/>
        <v>0</v>
      </c>
      <c r="Z63" s="213">
        <f t="shared" si="67"/>
        <v>0</v>
      </c>
      <c r="AA63" s="213">
        <f t="shared" si="67"/>
        <v>0</v>
      </c>
      <c r="AB63" s="213">
        <f t="shared" si="67"/>
        <v>0</v>
      </c>
      <c r="AC63" s="213">
        <f t="shared" si="67"/>
        <v>0</v>
      </c>
      <c r="AD63" s="213">
        <f t="shared" si="67"/>
        <v>0</v>
      </c>
      <c r="AE63" s="213">
        <f t="shared" si="67"/>
        <v>0</v>
      </c>
      <c r="AF63" s="213">
        <f t="shared" si="67"/>
        <v>0</v>
      </c>
      <c r="AG63" s="213">
        <f t="shared" si="67"/>
        <v>0</v>
      </c>
    </row>
    <row r="64" spans="1:33" x14ac:dyDescent="0.2">
      <c r="A64" s="268"/>
      <c r="B64" s="200" t="s">
        <v>516</v>
      </c>
      <c r="C64" s="216">
        <f>'11 Venituri si cheltuieli'!C40</f>
        <v>0</v>
      </c>
      <c r="D64" s="220">
        <f>'11 Venituri si cheltuieli'!D40</f>
        <v>0</v>
      </c>
      <c r="E64" s="220">
        <f>'11 Venituri si cheltuieli'!E40</f>
        <v>0</v>
      </c>
      <c r="F64" s="220">
        <f>'11 Venituri si cheltuieli'!F40</f>
        <v>0</v>
      </c>
      <c r="G64" s="220">
        <f>'11 Venituri si cheltuieli'!G40</f>
        <v>0</v>
      </c>
      <c r="H64" s="220">
        <f>'11 Venituri si cheltuieli'!H40</f>
        <v>0</v>
      </c>
      <c r="I64" s="220">
        <f>'11 Venituri si cheltuieli'!I40</f>
        <v>0</v>
      </c>
      <c r="J64" s="220">
        <f>'11 Venituri si cheltuieli'!J40</f>
        <v>0</v>
      </c>
      <c r="K64" s="220">
        <f>'11 Venituri si cheltuieli'!K40</f>
        <v>0</v>
      </c>
      <c r="L64" s="220">
        <f>'11 Venituri si cheltuieli'!L40</f>
        <v>0</v>
      </c>
      <c r="M64" s="220">
        <f>'11 Venituri si cheltuieli'!M40</f>
        <v>0</v>
      </c>
      <c r="N64" s="220">
        <f>'11 Venituri si cheltuieli'!N40</f>
        <v>0</v>
      </c>
      <c r="O64" s="220">
        <f>'11 Venituri si cheltuieli'!O40</f>
        <v>0</v>
      </c>
      <c r="P64" s="220">
        <f>'11 Venituri si cheltuieli'!P40</f>
        <v>0</v>
      </c>
      <c r="Q64" s="220">
        <f>'11 Venituri si cheltuieli'!Q40</f>
        <v>0</v>
      </c>
      <c r="R64" s="220">
        <f>'11 Venituri si cheltuieli'!R40</f>
        <v>0</v>
      </c>
      <c r="S64" s="220">
        <f>'11 Venituri si cheltuieli'!S40</f>
        <v>0</v>
      </c>
      <c r="T64" s="711">
        <f t="shared" si="61"/>
        <v>0</v>
      </c>
      <c r="U64" s="711">
        <f t="shared" si="62"/>
        <v>0</v>
      </c>
      <c r="V64" s="711">
        <f t="shared" si="63"/>
        <v>0</v>
      </c>
      <c r="W64" s="711">
        <f t="shared" si="64"/>
        <v>0</v>
      </c>
      <c r="X64" s="216">
        <f>'11 Venituri si cheltuieli'!X40</f>
        <v>0</v>
      </c>
      <c r="Y64" s="216">
        <f>'11 Venituri si cheltuieli'!Y40</f>
        <v>0</v>
      </c>
      <c r="Z64" s="216">
        <f>'11 Venituri si cheltuieli'!Z40</f>
        <v>0</v>
      </c>
      <c r="AA64" s="216">
        <f>'11 Venituri si cheltuieli'!AA40</f>
        <v>0</v>
      </c>
      <c r="AB64" s="216">
        <f>'11 Venituri si cheltuieli'!AB40</f>
        <v>0</v>
      </c>
      <c r="AC64" s="216">
        <f>'11 Venituri si cheltuieli'!AC40</f>
        <v>0</v>
      </c>
      <c r="AD64" s="216">
        <f>'11 Venituri si cheltuieli'!AD40</f>
        <v>0</v>
      </c>
      <c r="AE64" s="216">
        <f>'11 Venituri si cheltuieli'!AE40</f>
        <v>0</v>
      </c>
      <c r="AF64" s="216">
        <f>'11 Venituri si cheltuieli'!AF40</f>
        <v>0</v>
      </c>
      <c r="AG64" s="216">
        <f>'11 Venituri si cheltuieli'!AG40</f>
        <v>0</v>
      </c>
    </row>
    <row r="65" spans="1:33" x14ac:dyDescent="0.2">
      <c r="A65" s="268"/>
      <c r="B65" s="200" t="s">
        <v>486</v>
      </c>
      <c r="C65" s="216">
        <f>'11 Venituri si cheltuieli'!C41</f>
        <v>0</v>
      </c>
      <c r="D65" s="220">
        <f>'11 Venituri si cheltuieli'!D41</f>
        <v>0</v>
      </c>
      <c r="E65" s="220">
        <f>'11 Venituri si cheltuieli'!E41</f>
        <v>0</v>
      </c>
      <c r="F65" s="220">
        <f>'11 Venituri si cheltuieli'!F41</f>
        <v>0</v>
      </c>
      <c r="G65" s="220">
        <f>'11 Venituri si cheltuieli'!G41</f>
        <v>0</v>
      </c>
      <c r="H65" s="220">
        <f>'11 Venituri si cheltuieli'!H41</f>
        <v>0</v>
      </c>
      <c r="I65" s="220">
        <f>'11 Venituri si cheltuieli'!I41</f>
        <v>0</v>
      </c>
      <c r="J65" s="220">
        <f>'11 Venituri si cheltuieli'!J41</f>
        <v>0</v>
      </c>
      <c r="K65" s="220">
        <f>'11 Venituri si cheltuieli'!K41</f>
        <v>0</v>
      </c>
      <c r="L65" s="220">
        <f>'11 Venituri si cheltuieli'!L41</f>
        <v>0</v>
      </c>
      <c r="M65" s="220">
        <f>'11 Venituri si cheltuieli'!M41</f>
        <v>0</v>
      </c>
      <c r="N65" s="220">
        <f>'11 Venituri si cheltuieli'!N41</f>
        <v>0</v>
      </c>
      <c r="O65" s="220">
        <f>'11 Venituri si cheltuieli'!O41</f>
        <v>0</v>
      </c>
      <c r="P65" s="220">
        <f>'11 Venituri si cheltuieli'!P41</f>
        <v>0</v>
      </c>
      <c r="Q65" s="220">
        <f>'11 Venituri si cheltuieli'!Q41</f>
        <v>0</v>
      </c>
      <c r="R65" s="220">
        <f>'11 Venituri si cheltuieli'!R41</f>
        <v>0</v>
      </c>
      <c r="S65" s="220">
        <f>'11 Venituri si cheltuieli'!S41</f>
        <v>0</v>
      </c>
      <c r="T65" s="711">
        <f t="shared" si="61"/>
        <v>0</v>
      </c>
      <c r="U65" s="711">
        <f t="shared" si="62"/>
        <v>0</v>
      </c>
      <c r="V65" s="711">
        <f t="shared" si="63"/>
        <v>0</v>
      </c>
      <c r="W65" s="711">
        <f t="shared" si="64"/>
        <v>0</v>
      </c>
      <c r="X65" s="216">
        <f>'11 Venituri si cheltuieli'!X41</f>
        <v>0</v>
      </c>
      <c r="Y65" s="216">
        <f>'11 Venituri si cheltuieli'!Y41</f>
        <v>0</v>
      </c>
      <c r="Z65" s="216">
        <f>'11 Venituri si cheltuieli'!Z41</f>
        <v>0</v>
      </c>
      <c r="AA65" s="216">
        <f>'11 Venituri si cheltuieli'!AA41</f>
        <v>0</v>
      </c>
      <c r="AB65" s="216">
        <f>'11 Venituri si cheltuieli'!AB41</f>
        <v>0</v>
      </c>
      <c r="AC65" s="216">
        <f>'11 Venituri si cheltuieli'!AC41</f>
        <v>0</v>
      </c>
      <c r="AD65" s="216">
        <f>'11 Venituri si cheltuieli'!AD41</f>
        <v>0</v>
      </c>
      <c r="AE65" s="216">
        <f>'11 Venituri si cheltuieli'!AE41</f>
        <v>0</v>
      </c>
      <c r="AF65" s="216">
        <f>'11 Venituri si cheltuieli'!AF41</f>
        <v>0</v>
      </c>
      <c r="AG65" s="216">
        <f>'11 Venituri si cheltuieli'!AG41</f>
        <v>0</v>
      </c>
    </row>
    <row r="66" spans="1:33" x14ac:dyDescent="0.2">
      <c r="A66" s="268"/>
      <c r="B66" s="200" t="s">
        <v>542</v>
      </c>
      <c r="C66" s="216">
        <f>'11 Venituri si cheltuieli'!C42</f>
        <v>0</v>
      </c>
      <c r="D66" s="220">
        <f>'11 Venituri si cheltuieli'!D42</f>
        <v>0</v>
      </c>
      <c r="E66" s="220">
        <f>'11 Venituri si cheltuieli'!E42</f>
        <v>0</v>
      </c>
      <c r="F66" s="220">
        <f>'11 Venituri si cheltuieli'!F42</f>
        <v>0</v>
      </c>
      <c r="G66" s="220">
        <f>'11 Venituri si cheltuieli'!G42</f>
        <v>0</v>
      </c>
      <c r="H66" s="220">
        <f>'11 Venituri si cheltuieli'!H42</f>
        <v>0</v>
      </c>
      <c r="I66" s="220">
        <f>'11 Venituri si cheltuieli'!I42</f>
        <v>0</v>
      </c>
      <c r="J66" s="220">
        <f>'11 Venituri si cheltuieli'!J42</f>
        <v>0</v>
      </c>
      <c r="K66" s="220">
        <f>'11 Venituri si cheltuieli'!K42</f>
        <v>0</v>
      </c>
      <c r="L66" s="220">
        <f>'11 Venituri si cheltuieli'!L42</f>
        <v>0</v>
      </c>
      <c r="M66" s="220">
        <f>'11 Venituri si cheltuieli'!M42</f>
        <v>0</v>
      </c>
      <c r="N66" s="220">
        <f>'11 Venituri si cheltuieli'!N42</f>
        <v>0</v>
      </c>
      <c r="O66" s="220">
        <f>'11 Venituri si cheltuieli'!O42</f>
        <v>0</v>
      </c>
      <c r="P66" s="220">
        <f>'11 Venituri si cheltuieli'!P42</f>
        <v>0</v>
      </c>
      <c r="Q66" s="220">
        <f>'11 Venituri si cheltuieli'!Q42</f>
        <v>0</v>
      </c>
      <c r="R66" s="220">
        <f>'11 Venituri si cheltuieli'!R42</f>
        <v>0</v>
      </c>
      <c r="S66" s="220">
        <f>'11 Venituri si cheltuieli'!S42</f>
        <v>0</v>
      </c>
      <c r="T66" s="711">
        <f t="shared" si="61"/>
        <v>0</v>
      </c>
      <c r="U66" s="711">
        <f t="shared" si="62"/>
        <v>0</v>
      </c>
      <c r="V66" s="711">
        <f t="shared" si="63"/>
        <v>0</v>
      </c>
      <c r="W66" s="711">
        <f t="shared" si="64"/>
        <v>0</v>
      </c>
      <c r="X66" s="216">
        <f>'11 Venituri si cheltuieli'!X42</f>
        <v>0</v>
      </c>
      <c r="Y66" s="216">
        <f>'11 Venituri si cheltuieli'!Y42</f>
        <v>0</v>
      </c>
      <c r="Z66" s="216">
        <f>'11 Venituri si cheltuieli'!Z42</f>
        <v>0</v>
      </c>
      <c r="AA66" s="216">
        <f>'11 Venituri si cheltuieli'!AA42</f>
        <v>0</v>
      </c>
      <c r="AB66" s="216">
        <f>'11 Venituri si cheltuieli'!AB42</f>
        <v>0</v>
      </c>
      <c r="AC66" s="216">
        <f>'11 Venituri si cheltuieli'!AC42</f>
        <v>0</v>
      </c>
      <c r="AD66" s="216">
        <f>'11 Venituri si cheltuieli'!AD42</f>
        <v>0</v>
      </c>
      <c r="AE66" s="216">
        <f>'11 Venituri si cheltuieli'!AE42</f>
        <v>0</v>
      </c>
      <c r="AF66" s="216">
        <f>'11 Venituri si cheltuieli'!AF42</f>
        <v>0</v>
      </c>
      <c r="AG66" s="216">
        <f>'11 Venituri si cheltuieli'!AG42</f>
        <v>0</v>
      </c>
    </row>
    <row r="67" spans="1:33" x14ac:dyDescent="0.2">
      <c r="A67" s="268" t="s">
        <v>504</v>
      </c>
      <c r="B67" s="181" t="s">
        <v>431</v>
      </c>
      <c r="C67" s="213">
        <f>'11 Venituri si cheltuieli'!C43</f>
        <v>0</v>
      </c>
      <c r="D67" s="219">
        <f>'11 Venituri si cheltuieli'!D43</f>
        <v>0</v>
      </c>
      <c r="E67" s="219">
        <f>'11 Venituri si cheltuieli'!E43</f>
        <v>0</v>
      </c>
      <c r="F67" s="219">
        <f>'11 Venituri si cheltuieli'!F43</f>
        <v>0</v>
      </c>
      <c r="G67" s="219">
        <f>'11 Venituri si cheltuieli'!G43</f>
        <v>0</v>
      </c>
      <c r="H67" s="219">
        <f>'11 Venituri si cheltuieli'!H43</f>
        <v>0</v>
      </c>
      <c r="I67" s="219">
        <f>'11 Venituri si cheltuieli'!I43</f>
        <v>0</v>
      </c>
      <c r="J67" s="219">
        <f>'11 Venituri si cheltuieli'!J43</f>
        <v>0</v>
      </c>
      <c r="K67" s="219">
        <f>'11 Venituri si cheltuieli'!K43</f>
        <v>0</v>
      </c>
      <c r="L67" s="219">
        <f>'11 Venituri si cheltuieli'!L43</f>
        <v>0</v>
      </c>
      <c r="M67" s="219">
        <f>'11 Venituri si cheltuieli'!M43</f>
        <v>0</v>
      </c>
      <c r="N67" s="219">
        <f>'11 Venituri si cheltuieli'!N43</f>
        <v>0</v>
      </c>
      <c r="O67" s="219">
        <f>'11 Venituri si cheltuieli'!O43</f>
        <v>0</v>
      </c>
      <c r="P67" s="219">
        <f>'11 Venituri si cheltuieli'!P43</f>
        <v>0</v>
      </c>
      <c r="Q67" s="219">
        <f>'11 Venituri si cheltuieli'!Q43</f>
        <v>0</v>
      </c>
      <c r="R67" s="219">
        <f>'11 Venituri si cheltuieli'!R43</f>
        <v>0</v>
      </c>
      <c r="S67" s="219">
        <f>'11 Venituri si cheltuieli'!S43</f>
        <v>0</v>
      </c>
      <c r="T67" s="711">
        <f t="shared" si="61"/>
        <v>0</v>
      </c>
      <c r="U67" s="711">
        <f t="shared" si="62"/>
        <v>0</v>
      </c>
      <c r="V67" s="711">
        <f t="shared" si="63"/>
        <v>0</v>
      </c>
      <c r="W67" s="711">
        <f t="shared" si="64"/>
        <v>0</v>
      </c>
      <c r="X67" s="213">
        <f>'11 Venituri si cheltuieli'!X43</f>
        <v>0</v>
      </c>
      <c r="Y67" s="213">
        <f>'11 Venituri si cheltuieli'!Y43</f>
        <v>0</v>
      </c>
      <c r="Z67" s="213">
        <f>'11 Venituri si cheltuieli'!Z43</f>
        <v>0</v>
      </c>
      <c r="AA67" s="213">
        <f>'11 Venituri si cheltuieli'!AA43</f>
        <v>0</v>
      </c>
      <c r="AB67" s="213">
        <f>'11 Venituri si cheltuieli'!AB43</f>
        <v>0</v>
      </c>
      <c r="AC67" s="213">
        <f>'11 Venituri si cheltuieli'!AC43</f>
        <v>0</v>
      </c>
      <c r="AD67" s="213">
        <f>'11 Venituri si cheltuieli'!AD43</f>
        <v>0</v>
      </c>
      <c r="AE67" s="213">
        <f>'11 Venituri si cheltuieli'!AE43</f>
        <v>0</v>
      </c>
      <c r="AF67" s="213">
        <f>'11 Venituri si cheltuieli'!AF43</f>
        <v>0</v>
      </c>
      <c r="AG67" s="213">
        <f>'11 Venituri si cheltuieli'!AG43</f>
        <v>0</v>
      </c>
    </row>
    <row r="68" spans="1:33" x14ac:dyDescent="0.2">
      <c r="A68" s="268"/>
      <c r="B68" s="199" t="s">
        <v>76</v>
      </c>
      <c r="C68" s="213">
        <f>C63+C67</f>
        <v>0</v>
      </c>
      <c r="D68" s="213">
        <f t="shared" ref="D68:S68" si="68">D63+D67</f>
        <v>0</v>
      </c>
      <c r="E68" s="213">
        <f t="shared" si="68"/>
        <v>0</v>
      </c>
      <c r="F68" s="213">
        <f t="shared" si="68"/>
        <v>0</v>
      </c>
      <c r="G68" s="213">
        <f t="shared" si="68"/>
        <v>0</v>
      </c>
      <c r="H68" s="213">
        <f t="shared" si="68"/>
        <v>0</v>
      </c>
      <c r="I68" s="213">
        <f t="shared" si="68"/>
        <v>0</v>
      </c>
      <c r="J68" s="213">
        <f t="shared" si="68"/>
        <v>0</v>
      </c>
      <c r="K68" s="213">
        <f t="shared" si="68"/>
        <v>0</v>
      </c>
      <c r="L68" s="213">
        <f t="shared" si="68"/>
        <v>0</v>
      </c>
      <c r="M68" s="213">
        <f t="shared" si="68"/>
        <v>0</v>
      </c>
      <c r="N68" s="213">
        <f t="shared" si="68"/>
        <v>0</v>
      </c>
      <c r="O68" s="213">
        <f t="shared" si="68"/>
        <v>0</v>
      </c>
      <c r="P68" s="213">
        <f t="shared" si="68"/>
        <v>0</v>
      </c>
      <c r="Q68" s="213">
        <f t="shared" si="68"/>
        <v>0</v>
      </c>
      <c r="R68" s="213">
        <f t="shared" si="68"/>
        <v>0</v>
      </c>
      <c r="S68" s="213">
        <f t="shared" si="68"/>
        <v>0</v>
      </c>
      <c r="T68" s="711">
        <f t="shared" si="61"/>
        <v>0</v>
      </c>
      <c r="U68" s="711">
        <f t="shared" si="62"/>
        <v>0</v>
      </c>
      <c r="V68" s="711">
        <f t="shared" si="63"/>
        <v>0</v>
      </c>
      <c r="W68" s="711">
        <f t="shared" si="64"/>
        <v>0</v>
      </c>
      <c r="X68" s="213">
        <f t="shared" ref="X68:AG68" si="69">X63+X67</f>
        <v>0</v>
      </c>
      <c r="Y68" s="213">
        <f t="shared" si="69"/>
        <v>0</v>
      </c>
      <c r="Z68" s="213">
        <f t="shared" si="69"/>
        <v>0</v>
      </c>
      <c r="AA68" s="213">
        <f t="shared" si="69"/>
        <v>0</v>
      </c>
      <c r="AB68" s="213">
        <f t="shared" si="69"/>
        <v>0</v>
      </c>
      <c r="AC68" s="213">
        <f t="shared" si="69"/>
        <v>0</v>
      </c>
      <c r="AD68" s="213">
        <f t="shared" si="69"/>
        <v>0</v>
      </c>
      <c r="AE68" s="213">
        <f t="shared" si="69"/>
        <v>0</v>
      </c>
      <c r="AF68" s="213">
        <f t="shared" si="69"/>
        <v>0</v>
      </c>
      <c r="AG68" s="213">
        <f t="shared" si="69"/>
        <v>0</v>
      </c>
    </row>
    <row r="69" spans="1:33" x14ac:dyDescent="0.2">
      <c r="A69" s="846" t="s">
        <v>539</v>
      </c>
      <c r="B69" s="846"/>
      <c r="C69" s="213">
        <f>C54+C62+C68</f>
        <v>0</v>
      </c>
      <c r="D69" s="219">
        <f>D54+D62+D68</f>
        <v>0</v>
      </c>
      <c r="E69" s="219">
        <f t="shared" ref="E69:S69" si="70">E54+E62+E68</f>
        <v>0</v>
      </c>
      <c r="F69" s="219">
        <f t="shared" si="70"/>
        <v>0</v>
      </c>
      <c r="G69" s="219">
        <f t="shared" si="70"/>
        <v>0</v>
      </c>
      <c r="H69" s="219">
        <f t="shared" si="70"/>
        <v>0</v>
      </c>
      <c r="I69" s="219">
        <f t="shared" si="70"/>
        <v>0</v>
      </c>
      <c r="J69" s="219">
        <f t="shared" si="70"/>
        <v>0</v>
      </c>
      <c r="K69" s="219">
        <f t="shared" si="70"/>
        <v>0</v>
      </c>
      <c r="L69" s="219">
        <f t="shared" si="70"/>
        <v>0</v>
      </c>
      <c r="M69" s="219">
        <f t="shared" si="70"/>
        <v>0</v>
      </c>
      <c r="N69" s="219">
        <f t="shared" si="70"/>
        <v>0</v>
      </c>
      <c r="O69" s="219">
        <f t="shared" si="70"/>
        <v>0</v>
      </c>
      <c r="P69" s="219">
        <f t="shared" si="70"/>
        <v>0</v>
      </c>
      <c r="Q69" s="219">
        <f t="shared" si="70"/>
        <v>0</v>
      </c>
      <c r="R69" s="219">
        <f t="shared" si="70"/>
        <v>0</v>
      </c>
      <c r="S69" s="219">
        <f t="shared" si="70"/>
        <v>0</v>
      </c>
      <c r="T69" s="711">
        <f t="shared" si="61"/>
        <v>0</v>
      </c>
      <c r="U69" s="711">
        <f t="shared" si="62"/>
        <v>0</v>
      </c>
      <c r="V69" s="711">
        <f t="shared" si="63"/>
        <v>0</v>
      </c>
      <c r="W69" s="711">
        <f t="shared" si="64"/>
        <v>0</v>
      </c>
      <c r="X69" s="213">
        <f t="shared" ref="X69:AG69" si="71">X54+X62+X68</f>
        <v>0</v>
      </c>
      <c r="Y69" s="213">
        <f t="shared" si="71"/>
        <v>0</v>
      </c>
      <c r="Z69" s="213">
        <f t="shared" si="71"/>
        <v>0</v>
      </c>
      <c r="AA69" s="213">
        <f t="shared" si="71"/>
        <v>0</v>
      </c>
      <c r="AB69" s="213">
        <f t="shared" si="71"/>
        <v>0</v>
      </c>
      <c r="AC69" s="213">
        <f t="shared" si="71"/>
        <v>0</v>
      </c>
      <c r="AD69" s="213">
        <f t="shared" si="71"/>
        <v>0</v>
      </c>
      <c r="AE69" s="213">
        <f t="shared" si="71"/>
        <v>0</v>
      </c>
      <c r="AF69" s="213">
        <f t="shared" si="71"/>
        <v>0</v>
      </c>
      <c r="AG69" s="213">
        <f t="shared" si="71"/>
        <v>0</v>
      </c>
    </row>
    <row r="70" spans="1:33" x14ac:dyDescent="0.2">
      <c r="A70" s="843" t="s">
        <v>540</v>
      </c>
      <c r="B70" s="843"/>
      <c r="C70" s="213">
        <f>C52-C69</f>
        <v>0</v>
      </c>
      <c r="D70" s="219">
        <f t="shared" ref="D70:S70" si="72">D52-D69</f>
        <v>0</v>
      </c>
      <c r="E70" s="219">
        <f t="shared" si="72"/>
        <v>0</v>
      </c>
      <c r="F70" s="219">
        <f t="shared" si="72"/>
        <v>0</v>
      </c>
      <c r="G70" s="219">
        <f t="shared" si="72"/>
        <v>0</v>
      </c>
      <c r="H70" s="219">
        <f t="shared" si="72"/>
        <v>0</v>
      </c>
      <c r="I70" s="219">
        <f t="shared" si="72"/>
        <v>0</v>
      </c>
      <c r="J70" s="219">
        <f t="shared" si="72"/>
        <v>0</v>
      </c>
      <c r="K70" s="219">
        <f t="shared" si="72"/>
        <v>0</v>
      </c>
      <c r="L70" s="219">
        <f t="shared" si="72"/>
        <v>0</v>
      </c>
      <c r="M70" s="219">
        <f t="shared" si="72"/>
        <v>0</v>
      </c>
      <c r="N70" s="219">
        <f t="shared" si="72"/>
        <v>0</v>
      </c>
      <c r="O70" s="219">
        <f t="shared" si="72"/>
        <v>0</v>
      </c>
      <c r="P70" s="219">
        <f t="shared" si="72"/>
        <v>0</v>
      </c>
      <c r="Q70" s="219">
        <f t="shared" si="72"/>
        <v>0</v>
      </c>
      <c r="R70" s="219">
        <f t="shared" si="72"/>
        <v>0</v>
      </c>
      <c r="S70" s="219">
        <f t="shared" si="72"/>
        <v>0</v>
      </c>
      <c r="T70" s="711">
        <f t="shared" si="61"/>
        <v>0</v>
      </c>
      <c r="U70" s="711">
        <f t="shared" si="62"/>
        <v>0</v>
      </c>
      <c r="V70" s="711">
        <f t="shared" si="63"/>
        <v>0</v>
      </c>
      <c r="W70" s="711">
        <f t="shared" si="64"/>
        <v>0</v>
      </c>
      <c r="X70" s="213">
        <f t="shared" ref="X70:AG70" si="73">X52-X69</f>
        <v>0</v>
      </c>
      <c r="Y70" s="213">
        <f t="shared" si="73"/>
        <v>0</v>
      </c>
      <c r="Z70" s="213">
        <f t="shared" si="73"/>
        <v>0</v>
      </c>
      <c r="AA70" s="213">
        <f t="shared" si="73"/>
        <v>0</v>
      </c>
      <c r="AB70" s="213">
        <f t="shared" si="73"/>
        <v>0</v>
      </c>
      <c r="AC70" s="213">
        <f t="shared" si="73"/>
        <v>0</v>
      </c>
      <c r="AD70" s="213">
        <f t="shared" si="73"/>
        <v>0</v>
      </c>
      <c r="AE70" s="213">
        <f t="shared" si="73"/>
        <v>0</v>
      </c>
      <c r="AF70" s="213">
        <f t="shared" si="73"/>
        <v>0</v>
      </c>
      <c r="AG70" s="213">
        <f t="shared" si="73"/>
        <v>0</v>
      </c>
    </row>
    <row r="71" spans="1:33" x14ac:dyDescent="0.2">
      <c r="A71" s="846" t="s">
        <v>543</v>
      </c>
      <c r="B71" s="846"/>
      <c r="C71" s="213">
        <f>C33+C70</f>
        <v>0</v>
      </c>
      <c r="D71" s="219">
        <f t="shared" ref="D71:S71" si="74">D33+D70</f>
        <v>0</v>
      </c>
      <c r="E71" s="219">
        <f t="shared" si="74"/>
        <v>0</v>
      </c>
      <c r="F71" s="219">
        <f t="shared" si="74"/>
        <v>0</v>
      </c>
      <c r="G71" s="219">
        <f t="shared" si="74"/>
        <v>0</v>
      </c>
      <c r="H71" s="219">
        <f t="shared" si="74"/>
        <v>0</v>
      </c>
      <c r="I71" s="219">
        <f t="shared" si="74"/>
        <v>0</v>
      </c>
      <c r="J71" s="219">
        <f t="shared" si="74"/>
        <v>0</v>
      </c>
      <c r="K71" s="219">
        <f t="shared" si="74"/>
        <v>0</v>
      </c>
      <c r="L71" s="219">
        <f t="shared" si="74"/>
        <v>0</v>
      </c>
      <c r="M71" s="219">
        <f t="shared" si="74"/>
        <v>0</v>
      </c>
      <c r="N71" s="219">
        <f t="shared" si="74"/>
        <v>0</v>
      </c>
      <c r="O71" s="219">
        <f t="shared" si="74"/>
        <v>0</v>
      </c>
      <c r="P71" s="219">
        <f t="shared" si="74"/>
        <v>0</v>
      </c>
      <c r="Q71" s="219">
        <f t="shared" si="74"/>
        <v>0</v>
      </c>
      <c r="R71" s="219">
        <f t="shared" si="74"/>
        <v>0</v>
      </c>
      <c r="S71" s="219">
        <f t="shared" si="74"/>
        <v>0</v>
      </c>
      <c r="T71" s="711">
        <f t="shared" si="61"/>
        <v>0</v>
      </c>
      <c r="U71" s="711">
        <f t="shared" si="62"/>
        <v>0</v>
      </c>
      <c r="V71" s="711">
        <f t="shared" si="63"/>
        <v>0</v>
      </c>
      <c r="W71" s="711">
        <f t="shared" si="64"/>
        <v>0</v>
      </c>
      <c r="X71" s="213">
        <f t="shared" ref="X71:AG71" si="75">X33+X70</f>
        <v>0</v>
      </c>
      <c r="Y71" s="213">
        <f t="shared" si="75"/>
        <v>0</v>
      </c>
      <c r="Z71" s="213">
        <f t="shared" si="75"/>
        <v>0</v>
      </c>
      <c r="AA71" s="213">
        <f t="shared" si="75"/>
        <v>0</v>
      </c>
      <c r="AB71" s="213">
        <f t="shared" si="75"/>
        <v>0</v>
      </c>
      <c r="AC71" s="213">
        <f t="shared" si="75"/>
        <v>0</v>
      </c>
      <c r="AD71" s="213">
        <f t="shared" si="75"/>
        <v>0</v>
      </c>
      <c r="AE71" s="213">
        <f t="shared" si="75"/>
        <v>0</v>
      </c>
      <c r="AF71" s="213">
        <f t="shared" si="75"/>
        <v>0</v>
      </c>
      <c r="AG71" s="213">
        <f t="shared" si="75"/>
        <v>0</v>
      </c>
    </row>
    <row r="72" spans="1:33" x14ac:dyDescent="0.2">
      <c r="A72" s="239" t="s">
        <v>505</v>
      </c>
      <c r="B72" s="204" t="s">
        <v>506</v>
      </c>
      <c r="C72" s="212"/>
      <c r="D72" s="218"/>
      <c r="E72" s="218"/>
      <c r="F72" s="218"/>
      <c r="G72" s="218"/>
      <c r="H72" s="218"/>
      <c r="I72" s="218"/>
      <c r="J72" s="218"/>
      <c r="K72" s="218"/>
      <c r="L72" s="218"/>
      <c r="M72" s="218"/>
      <c r="N72" s="218"/>
      <c r="O72" s="218"/>
      <c r="P72" s="218"/>
      <c r="Q72" s="218"/>
      <c r="R72" s="218"/>
      <c r="S72" s="218"/>
      <c r="T72" s="711">
        <f t="shared" si="61"/>
        <v>0</v>
      </c>
      <c r="U72" s="711">
        <f t="shared" si="62"/>
        <v>0</v>
      </c>
      <c r="V72" s="711">
        <f t="shared" si="63"/>
        <v>0</v>
      </c>
      <c r="W72" s="711">
        <f t="shared" si="64"/>
        <v>0</v>
      </c>
      <c r="X72" s="212"/>
      <c r="Y72" s="212"/>
      <c r="Z72" s="212"/>
      <c r="AA72" s="212"/>
      <c r="AB72" s="212"/>
      <c r="AC72" s="212"/>
      <c r="AD72" s="212"/>
      <c r="AE72" s="212"/>
      <c r="AF72" s="212"/>
      <c r="AG72" s="212"/>
    </row>
    <row r="73" spans="1:33" x14ac:dyDescent="0.2">
      <c r="A73" s="239" t="s">
        <v>507</v>
      </c>
      <c r="B73" s="204" t="s">
        <v>508</v>
      </c>
      <c r="C73" s="212"/>
      <c r="D73" s="218"/>
      <c r="E73" s="218"/>
      <c r="F73" s="218"/>
      <c r="G73" s="218"/>
      <c r="H73" s="218"/>
      <c r="I73" s="218"/>
      <c r="J73" s="218"/>
      <c r="K73" s="218"/>
      <c r="L73" s="218"/>
      <c r="M73" s="218"/>
      <c r="N73" s="218"/>
      <c r="O73" s="218"/>
      <c r="P73" s="218"/>
      <c r="Q73" s="218"/>
      <c r="R73" s="218"/>
      <c r="S73" s="218"/>
      <c r="T73" s="711">
        <f t="shared" si="61"/>
        <v>0</v>
      </c>
      <c r="U73" s="711">
        <f t="shared" si="62"/>
        <v>0</v>
      </c>
      <c r="V73" s="711">
        <f t="shared" si="63"/>
        <v>0</v>
      </c>
      <c r="W73" s="711">
        <f t="shared" si="64"/>
        <v>0</v>
      </c>
      <c r="X73" s="212"/>
      <c r="Y73" s="212"/>
      <c r="Z73" s="212"/>
      <c r="AA73" s="212"/>
      <c r="AB73" s="212"/>
      <c r="AC73" s="212"/>
      <c r="AD73" s="212"/>
      <c r="AE73" s="212"/>
      <c r="AF73" s="212"/>
      <c r="AG73" s="212"/>
    </row>
    <row r="74" spans="1:33" x14ac:dyDescent="0.2">
      <c r="A74" s="239" t="s">
        <v>509</v>
      </c>
      <c r="B74" s="204" t="s">
        <v>446</v>
      </c>
      <c r="C74" s="216">
        <f>'12 Cont PP previzionat'!C33</f>
        <v>0</v>
      </c>
      <c r="D74" s="220">
        <f>'12 Cont PP previzionat'!D33</f>
        <v>0</v>
      </c>
      <c r="E74" s="220">
        <f>'12 Cont PP previzionat'!E33</f>
        <v>0</v>
      </c>
      <c r="F74" s="220">
        <f>'12 Cont PP previzionat'!F33</f>
        <v>0</v>
      </c>
      <c r="G74" s="220">
        <f>'12 Cont PP previzionat'!G33</f>
        <v>0</v>
      </c>
      <c r="H74" s="220">
        <f>'12 Cont PP previzionat'!H33</f>
        <v>0</v>
      </c>
      <c r="I74" s="220">
        <f>'12 Cont PP previzionat'!I33</f>
        <v>0</v>
      </c>
      <c r="J74" s="220">
        <f>'12 Cont PP previzionat'!J33</f>
        <v>0</v>
      </c>
      <c r="K74" s="220">
        <f>'12 Cont PP previzionat'!K33</f>
        <v>0</v>
      </c>
      <c r="L74" s="220">
        <f>'12 Cont PP previzionat'!L33</f>
        <v>0</v>
      </c>
      <c r="M74" s="220">
        <f>'12 Cont PP previzionat'!M33</f>
        <v>0</v>
      </c>
      <c r="N74" s="220">
        <f>'12 Cont PP previzionat'!N33</f>
        <v>0</v>
      </c>
      <c r="O74" s="220">
        <f>'12 Cont PP previzionat'!O33</f>
        <v>0</v>
      </c>
      <c r="P74" s="220">
        <f>'12 Cont PP previzionat'!P33</f>
        <v>0</v>
      </c>
      <c r="Q74" s="220">
        <f>'12 Cont PP previzionat'!Q33</f>
        <v>0</v>
      </c>
      <c r="R74" s="220">
        <f>'12 Cont PP previzionat'!R33</f>
        <v>0</v>
      </c>
      <c r="S74" s="220">
        <f>'12 Cont PP previzionat'!S33</f>
        <v>0</v>
      </c>
      <c r="T74" s="711">
        <f t="shared" si="61"/>
        <v>0</v>
      </c>
      <c r="U74" s="711">
        <f t="shared" si="62"/>
        <v>0</v>
      </c>
      <c r="V74" s="711">
        <f t="shared" si="63"/>
        <v>0</v>
      </c>
      <c r="W74" s="711">
        <f t="shared" si="64"/>
        <v>0</v>
      </c>
      <c r="X74" s="216">
        <f>'12 Cont PP previzionat'!X33</f>
        <v>0</v>
      </c>
      <c r="Y74" s="216">
        <f>'12 Cont PP previzionat'!Y33</f>
        <v>0</v>
      </c>
      <c r="Z74" s="216">
        <f>'12 Cont PP previzionat'!Z33</f>
        <v>0</v>
      </c>
      <c r="AA74" s="216">
        <f>'12 Cont PP previzionat'!AA33</f>
        <v>0</v>
      </c>
      <c r="AB74" s="216">
        <f>'12 Cont PP previzionat'!AB33</f>
        <v>0</v>
      </c>
      <c r="AC74" s="216">
        <f>'12 Cont PP previzionat'!AC33</f>
        <v>0</v>
      </c>
      <c r="AD74" s="216">
        <f>'12 Cont PP previzionat'!AD33</f>
        <v>0</v>
      </c>
      <c r="AE74" s="216">
        <f>'12 Cont PP previzionat'!AE33</f>
        <v>0</v>
      </c>
      <c r="AF74" s="216">
        <f>'12 Cont PP previzionat'!AF33</f>
        <v>0</v>
      </c>
      <c r="AG74" s="216">
        <f>'12 Cont PP previzionat'!AG33</f>
        <v>0</v>
      </c>
    </row>
    <row r="75" spans="1:33" x14ac:dyDescent="0.2">
      <c r="A75" s="846" t="s">
        <v>510</v>
      </c>
      <c r="B75" s="846"/>
      <c r="C75" s="213">
        <f>C72-C73+C74</f>
        <v>0</v>
      </c>
      <c r="D75" s="219">
        <f t="shared" ref="D75:AG75" si="76">D72-D73+D74</f>
        <v>0</v>
      </c>
      <c r="E75" s="219">
        <f t="shared" si="76"/>
        <v>0</v>
      </c>
      <c r="F75" s="219">
        <f t="shared" si="76"/>
        <v>0</v>
      </c>
      <c r="G75" s="219">
        <f t="shared" si="76"/>
        <v>0</v>
      </c>
      <c r="H75" s="219">
        <f t="shared" si="76"/>
        <v>0</v>
      </c>
      <c r="I75" s="219">
        <f t="shared" si="76"/>
        <v>0</v>
      </c>
      <c r="J75" s="219">
        <f t="shared" si="76"/>
        <v>0</v>
      </c>
      <c r="K75" s="219">
        <f t="shared" si="76"/>
        <v>0</v>
      </c>
      <c r="L75" s="219">
        <f t="shared" si="76"/>
        <v>0</v>
      </c>
      <c r="M75" s="219">
        <f t="shared" si="76"/>
        <v>0</v>
      </c>
      <c r="N75" s="219">
        <f t="shared" si="76"/>
        <v>0</v>
      </c>
      <c r="O75" s="219">
        <f t="shared" si="76"/>
        <v>0</v>
      </c>
      <c r="P75" s="219">
        <f t="shared" si="76"/>
        <v>0</v>
      </c>
      <c r="Q75" s="219">
        <f t="shared" si="76"/>
        <v>0</v>
      </c>
      <c r="R75" s="219">
        <f t="shared" si="76"/>
        <v>0</v>
      </c>
      <c r="S75" s="219">
        <f t="shared" si="76"/>
        <v>0</v>
      </c>
      <c r="T75" s="711">
        <f t="shared" si="61"/>
        <v>0</v>
      </c>
      <c r="U75" s="711">
        <f t="shared" si="62"/>
        <v>0</v>
      </c>
      <c r="V75" s="711">
        <f t="shared" si="63"/>
        <v>0</v>
      </c>
      <c r="W75" s="711">
        <f t="shared" si="64"/>
        <v>0</v>
      </c>
      <c r="X75" s="213">
        <f t="shared" si="76"/>
        <v>0</v>
      </c>
      <c r="Y75" s="213">
        <f t="shared" si="76"/>
        <v>0</v>
      </c>
      <c r="Z75" s="213">
        <f t="shared" si="76"/>
        <v>0</v>
      </c>
      <c r="AA75" s="213">
        <f t="shared" si="76"/>
        <v>0</v>
      </c>
      <c r="AB75" s="213">
        <f t="shared" si="76"/>
        <v>0</v>
      </c>
      <c r="AC75" s="213">
        <f t="shared" si="76"/>
        <v>0</v>
      </c>
      <c r="AD75" s="213">
        <f t="shared" si="76"/>
        <v>0</v>
      </c>
      <c r="AE75" s="213">
        <f t="shared" si="76"/>
        <v>0</v>
      </c>
      <c r="AF75" s="213">
        <f t="shared" si="76"/>
        <v>0</v>
      </c>
      <c r="AG75" s="213">
        <f t="shared" si="76"/>
        <v>0</v>
      </c>
    </row>
    <row r="76" spans="1:33" ht="15" customHeight="1" x14ac:dyDescent="0.2">
      <c r="A76" s="843" t="s">
        <v>487</v>
      </c>
      <c r="B76" s="843"/>
      <c r="C76" s="213">
        <f>C33</f>
        <v>0</v>
      </c>
      <c r="D76" s="219">
        <f t="shared" ref="D76:S76" si="77">D33</f>
        <v>0</v>
      </c>
      <c r="E76" s="219">
        <f t="shared" si="77"/>
        <v>0</v>
      </c>
      <c r="F76" s="219">
        <f t="shared" si="77"/>
        <v>0</v>
      </c>
      <c r="G76" s="219">
        <f t="shared" si="77"/>
        <v>0</v>
      </c>
      <c r="H76" s="219">
        <f t="shared" si="77"/>
        <v>0</v>
      </c>
      <c r="I76" s="219">
        <f t="shared" si="77"/>
        <v>0</v>
      </c>
      <c r="J76" s="219">
        <f t="shared" si="77"/>
        <v>0</v>
      </c>
      <c r="K76" s="219">
        <f t="shared" si="77"/>
        <v>0</v>
      </c>
      <c r="L76" s="219">
        <f t="shared" si="77"/>
        <v>0</v>
      </c>
      <c r="M76" s="219">
        <f t="shared" si="77"/>
        <v>0</v>
      </c>
      <c r="N76" s="219">
        <f t="shared" si="77"/>
        <v>0</v>
      </c>
      <c r="O76" s="219">
        <f t="shared" si="77"/>
        <v>0</v>
      </c>
      <c r="P76" s="219">
        <f t="shared" si="77"/>
        <v>0</v>
      </c>
      <c r="Q76" s="219">
        <f t="shared" si="77"/>
        <v>0</v>
      </c>
      <c r="R76" s="219">
        <f t="shared" si="77"/>
        <v>0</v>
      </c>
      <c r="S76" s="219">
        <f t="shared" si="77"/>
        <v>0</v>
      </c>
      <c r="T76" s="711">
        <f t="shared" si="61"/>
        <v>0</v>
      </c>
      <c r="U76" s="711">
        <f t="shared" si="62"/>
        <v>0</v>
      </c>
      <c r="V76" s="711">
        <f t="shared" si="63"/>
        <v>0</v>
      </c>
      <c r="W76" s="711">
        <f t="shared" si="64"/>
        <v>0</v>
      </c>
      <c r="X76" s="213">
        <f t="shared" ref="X76:AG76" si="78">X33</f>
        <v>0</v>
      </c>
      <c r="Y76" s="213">
        <f t="shared" si="78"/>
        <v>0</v>
      </c>
      <c r="Z76" s="213">
        <f t="shared" si="78"/>
        <v>0</v>
      </c>
      <c r="AA76" s="213">
        <f t="shared" si="78"/>
        <v>0</v>
      </c>
      <c r="AB76" s="213">
        <f t="shared" si="78"/>
        <v>0</v>
      </c>
      <c r="AC76" s="213">
        <f t="shared" si="78"/>
        <v>0</v>
      </c>
      <c r="AD76" s="213">
        <f t="shared" si="78"/>
        <v>0</v>
      </c>
      <c r="AE76" s="213">
        <f t="shared" si="78"/>
        <v>0</v>
      </c>
      <c r="AF76" s="213">
        <f t="shared" si="78"/>
        <v>0</v>
      </c>
      <c r="AG76" s="213">
        <f t="shared" si="78"/>
        <v>0</v>
      </c>
    </row>
    <row r="77" spans="1:33" x14ac:dyDescent="0.2">
      <c r="A77" s="846" t="s">
        <v>557</v>
      </c>
      <c r="B77" s="846"/>
      <c r="C77" s="213">
        <f>C70-C75</f>
        <v>0</v>
      </c>
      <c r="D77" s="219">
        <f t="shared" ref="D77:S77" si="79">D70-D75</f>
        <v>0</v>
      </c>
      <c r="E77" s="219">
        <f t="shared" si="79"/>
        <v>0</v>
      </c>
      <c r="F77" s="219">
        <f t="shared" si="79"/>
        <v>0</v>
      </c>
      <c r="G77" s="219">
        <f t="shared" si="79"/>
        <v>0</v>
      </c>
      <c r="H77" s="219">
        <f t="shared" si="79"/>
        <v>0</v>
      </c>
      <c r="I77" s="219">
        <f t="shared" si="79"/>
        <v>0</v>
      </c>
      <c r="J77" s="219">
        <f t="shared" si="79"/>
        <v>0</v>
      </c>
      <c r="K77" s="219">
        <f t="shared" si="79"/>
        <v>0</v>
      </c>
      <c r="L77" s="219">
        <f t="shared" si="79"/>
        <v>0</v>
      </c>
      <c r="M77" s="219">
        <f t="shared" si="79"/>
        <v>0</v>
      </c>
      <c r="N77" s="219">
        <f t="shared" si="79"/>
        <v>0</v>
      </c>
      <c r="O77" s="219">
        <f t="shared" si="79"/>
        <v>0</v>
      </c>
      <c r="P77" s="219">
        <f t="shared" si="79"/>
        <v>0</v>
      </c>
      <c r="Q77" s="219">
        <f t="shared" si="79"/>
        <v>0</v>
      </c>
      <c r="R77" s="219">
        <f t="shared" si="79"/>
        <v>0</v>
      </c>
      <c r="S77" s="219">
        <f t="shared" si="79"/>
        <v>0</v>
      </c>
      <c r="T77" s="711">
        <f t="shared" si="61"/>
        <v>0</v>
      </c>
      <c r="U77" s="711">
        <f t="shared" si="62"/>
        <v>0</v>
      </c>
      <c r="V77" s="711">
        <f t="shared" si="63"/>
        <v>0</v>
      </c>
      <c r="W77" s="711">
        <f t="shared" si="64"/>
        <v>0</v>
      </c>
      <c r="X77" s="213">
        <f t="shared" ref="X77:AG77" si="80">X70-X75</f>
        <v>0</v>
      </c>
      <c r="Y77" s="213">
        <f t="shared" si="80"/>
        <v>0</v>
      </c>
      <c r="Z77" s="213">
        <f t="shared" si="80"/>
        <v>0</v>
      </c>
      <c r="AA77" s="213">
        <f t="shared" si="80"/>
        <v>0</v>
      </c>
      <c r="AB77" s="213">
        <f t="shared" si="80"/>
        <v>0</v>
      </c>
      <c r="AC77" s="213">
        <f t="shared" si="80"/>
        <v>0</v>
      </c>
      <c r="AD77" s="213">
        <f t="shared" si="80"/>
        <v>0</v>
      </c>
      <c r="AE77" s="213">
        <f t="shared" si="80"/>
        <v>0</v>
      </c>
      <c r="AF77" s="213">
        <f t="shared" si="80"/>
        <v>0</v>
      </c>
      <c r="AG77" s="213">
        <f t="shared" si="80"/>
        <v>0</v>
      </c>
    </row>
    <row r="78" spans="1:33" x14ac:dyDescent="0.2">
      <c r="A78" s="759" t="s">
        <v>512</v>
      </c>
      <c r="B78" s="760"/>
      <c r="C78" s="760"/>
      <c r="D78" s="760"/>
      <c r="E78" s="760"/>
      <c r="F78" s="760"/>
      <c r="G78" s="760"/>
      <c r="H78" s="760"/>
      <c r="I78" s="760"/>
      <c r="J78" s="760"/>
      <c r="K78" s="760"/>
      <c r="L78" s="760"/>
      <c r="M78" s="760"/>
      <c r="N78" s="760"/>
      <c r="O78" s="760"/>
      <c r="P78" s="760"/>
      <c r="Q78" s="760"/>
      <c r="R78" s="760"/>
      <c r="S78" s="704"/>
      <c r="T78" s="705"/>
      <c r="U78" s="705"/>
      <c r="V78" s="705"/>
      <c r="W78" s="705"/>
      <c r="X78" s="705"/>
      <c r="Y78" s="705"/>
      <c r="Z78" s="705"/>
      <c r="AA78" s="705"/>
      <c r="AB78" s="705"/>
      <c r="AC78" s="705"/>
      <c r="AD78" s="705"/>
      <c r="AE78" s="705"/>
      <c r="AF78" s="705"/>
      <c r="AG78" s="715"/>
    </row>
    <row r="79" spans="1:33" x14ac:dyDescent="0.2">
      <c r="A79" s="846" t="s">
        <v>513</v>
      </c>
      <c r="B79" s="846"/>
      <c r="C79" s="213">
        <f>C76+C77</f>
        <v>0</v>
      </c>
      <c r="D79" s="219">
        <f t="shared" ref="D79:AG79" si="81">D76+D77</f>
        <v>0</v>
      </c>
      <c r="E79" s="219">
        <f t="shared" si="81"/>
        <v>0</v>
      </c>
      <c r="F79" s="219">
        <f t="shared" si="81"/>
        <v>0</v>
      </c>
      <c r="G79" s="219">
        <f t="shared" si="81"/>
        <v>0</v>
      </c>
      <c r="H79" s="219">
        <f t="shared" si="81"/>
        <v>0</v>
      </c>
      <c r="I79" s="219">
        <f t="shared" si="81"/>
        <v>0</v>
      </c>
      <c r="J79" s="219">
        <f t="shared" si="81"/>
        <v>0</v>
      </c>
      <c r="K79" s="219">
        <f t="shared" si="81"/>
        <v>0</v>
      </c>
      <c r="L79" s="219">
        <f t="shared" si="81"/>
        <v>0</v>
      </c>
      <c r="M79" s="219">
        <f t="shared" si="81"/>
        <v>0</v>
      </c>
      <c r="N79" s="219">
        <f t="shared" si="81"/>
        <v>0</v>
      </c>
      <c r="O79" s="219">
        <f t="shared" si="81"/>
        <v>0</v>
      </c>
      <c r="P79" s="219">
        <f t="shared" si="81"/>
        <v>0</v>
      </c>
      <c r="Q79" s="219">
        <f t="shared" si="81"/>
        <v>0</v>
      </c>
      <c r="R79" s="219">
        <f t="shared" si="81"/>
        <v>0</v>
      </c>
      <c r="S79" s="219">
        <f t="shared" si="81"/>
        <v>0</v>
      </c>
      <c r="T79" s="711">
        <f>SUM(D79:G79)</f>
        <v>0</v>
      </c>
      <c r="U79" s="711">
        <f t="shared" ref="U79" si="82">SUM(H79:K79)</f>
        <v>0</v>
      </c>
      <c r="V79" s="711">
        <f t="shared" ref="V79" si="83">SUM(L79:O79)</f>
        <v>0</v>
      </c>
      <c r="W79" s="711">
        <f t="shared" ref="W79" si="84">SUM(P79:S79)</f>
        <v>0</v>
      </c>
      <c r="X79" s="213">
        <f t="shared" si="81"/>
        <v>0</v>
      </c>
      <c r="Y79" s="213">
        <f t="shared" si="81"/>
        <v>0</v>
      </c>
      <c r="Z79" s="213">
        <f t="shared" si="81"/>
        <v>0</v>
      </c>
      <c r="AA79" s="213">
        <f t="shared" si="81"/>
        <v>0</v>
      </c>
      <c r="AB79" s="213">
        <f t="shared" si="81"/>
        <v>0</v>
      </c>
      <c r="AC79" s="213">
        <f t="shared" si="81"/>
        <v>0</v>
      </c>
      <c r="AD79" s="213">
        <f t="shared" si="81"/>
        <v>0</v>
      </c>
      <c r="AE79" s="213">
        <f t="shared" si="81"/>
        <v>0</v>
      </c>
      <c r="AF79" s="213">
        <f t="shared" si="81"/>
        <v>0</v>
      </c>
      <c r="AG79" s="213">
        <f t="shared" si="81"/>
        <v>0</v>
      </c>
    </row>
    <row r="80" spans="1:33" x14ac:dyDescent="0.2">
      <c r="A80" s="846" t="s">
        <v>586</v>
      </c>
      <c r="B80" s="846"/>
      <c r="C80" s="213">
        <f>'1 Bilant'!D30</f>
        <v>0</v>
      </c>
      <c r="D80" s="219">
        <f>C81</f>
        <v>0</v>
      </c>
      <c r="E80" s="219">
        <f t="shared" ref="E80:S80" si="85">D81</f>
        <v>0</v>
      </c>
      <c r="F80" s="219">
        <f t="shared" si="85"/>
        <v>0</v>
      </c>
      <c r="G80" s="219">
        <f t="shared" si="85"/>
        <v>0</v>
      </c>
      <c r="H80" s="219">
        <f t="shared" si="85"/>
        <v>0</v>
      </c>
      <c r="I80" s="219">
        <f t="shared" si="85"/>
        <v>0</v>
      </c>
      <c r="J80" s="219">
        <f t="shared" si="85"/>
        <v>0</v>
      </c>
      <c r="K80" s="219">
        <f t="shared" si="85"/>
        <v>0</v>
      </c>
      <c r="L80" s="219">
        <f t="shared" si="85"/>
        <v>0</v>
      </c>
      <c r="M80" s="219">
        <f t="shared" si="85"/>
        <v>0</v>
      </c>
      <c r="N80" s="219">
        <f t="shared" si="85"/>
        <v>0</v>
      </c>
      <c r="O80" s="219">
        <f t="shared" si="85"/>
        <v>0</v>
      </c>
      <c r="P80" s="219">
        <f t="shared" si="85"/>
        <v>0</v>
      </c>
      <c r="Q80" s="219">
        <f t="shared" si="85"/>
        <v>0</v>
      </c>
      <c r="R80" s="219">
        <f t="shared" si="85"/>
        <v>0</v>
      </c>
      <c r="S80" s="219">
        <f t="shared" si="85"/>
        <v>0</v>
      </c>
      <c r="T80" s="711">
        <f>D80</f>
        <v>0</v>
      </c>
      <c r="U80" s="711">
        <f>H80</f>
        <v>0</v>
      </c>
      <c r="V80" s="711">
        <f>L80</f>
        <v>0</v>
      </c>
      <c r="W80" s="711">
        <f>P80</f>
        <v>0</v>
      </c>
      <c r="X80" s="213">
        <f t="shared" ref="X80:AC80" si="86">W81</f>
        <v>0</v>
      </c>
      <c r="Y80" s="213">
        <f t="shared" si="86"/>
        <v>0</v>
      </c>
      <c r="Z80" s="213">
        <f t="shared" si="86"/>
        <v>0</v>
      </c>
      <c r="AA80" s="213">
        <f t="shared" si="86"/>
        <v>0</v>
      </c>
      <c r="AB80" s="213">
        <f t="shared" si="86"/>
        <v>0</v>
      </c>
      <c r="AC80" s="213">
        <f t="shared" si="86"/>
        <v>0</v>
      </c>
      <c r="AD80" s="213">
        <f t="shared" ref="AD80" si="87">AC81</f>
        <v>0</v>
      </c>
      <c r="AE80" s="213">
        <f t="shared" ref="AE80" si="88">AD81</f>
        <v>0</v>
      </c>
      <c r="AF80" s="213">
        <f t="shared" ref="AF80" si="89">AE81</f>
        <v>0</v>
      </c>
      <c r="AG80" s="213">
        <f t="shared" ref="AG80" si="90">AF81</f>
        <v>0</v>
      </c>
    </row>
    <row r="81" spans="1:33" x14ac:dyDescent="0.2">
      <c r="A81" s="846" t="s">
        <v>514</v>
      </c>
      <c r="B81" s="846"/>
      <c r="C81" s="213">
        <f>C80+C79</f>
        <v>0</v>
      </c>
      <c r="D81" s="219">
        <f t="shared" ref="D81:AG81" si="91">D80+D79</f>
        <v>0</v>
      </c>
      <c r="E81" s="219">
        <f t="shared" si="91"/>
        <v>0</v>
      </c>
      <c r="F81" s="219">
        <f t="shared" si="91"/>
        <v>0</v>
      </c>
      <c r="G81" s="219">
        <f t="shared" si="91"/>
        <v>0</v>
      </c>
      <c r="H81" s="219">
        <f t="shared" si="91"/>
        <v>0</v>
      </c>
      <c r="I81" s="219">
        <f t="shared" si="91"/>
        <v>0</v>
      </c>
      <c r="J81" s="219">
        <f t="shared" si="91"/>
        <v>0</v>
      </c>
      <c r="K81" s="219">
        <f t="shared" si="91"/>
        <v>0</v>
      </c>
      <c r="L81" s="219">
        <f t="shared" si="91"/>
        <v>0</v>
      </c>
      <c r="M81" s="219">
        <f t="shared" si="91"/>
        <v>0</v>
      </c>
      <c r="N81" s="219">
        <f t="shared" si="91"/>
        <v>0</v>
      </c>
      <c r="O81" s="219">
        <f t="shared" si="91"/>
        <v>0</v>
      </c>
      <c r="P81" s="219">
        <f t="shared" ref="P81" si="92">P80+P79</f>
        <v>0</v>
      </c>
      <c r="Q81" s="219">
        <f t="shared" ref="Q81" si="93">Q80+Q79</f>
        <v>0</v>
      </c>
      <c r="R81" s="219">
        <f t="shared" ref="R81" si="94">R80+R79</f>
        <v>0</v>
      </c>
      <c r="S81" s="219">
        <f t="shared" ref="S81" si="95">S80+S79</f>
        <v>0</v>
      </c>
      <c r="T81" s="213">
        <f>T80+T79</f>
        <v>0</v>
      </c>
      <c r="U81" s="213">
        <f t="shared" ref="U81" si="96">U80+U79</f>
        <v>0</v>
      </c>
      <c r="V81" s="213">
        <f t="shared" ref="V81" si="97">V80+V79</f>
        <v>0</v>
      </c>
      <c r="W81" s="213">
        <f t="shared" ref="W81" si="98">W80+W79</f>
        <v>0</v>
      </c>
      <c r="X81" s="213">
        <f t="shared" si="91"/>
        <v>0</v>
      </c>
      <c r="Y81" s="213">
        <f t="shared" si="91"/>
        <v>0</v>
      </c>
      <c r="Z81" s="213">
        <f t="shared" si="91"/>
        <v>0</v>
      </c>
      <c r="AA81" s="213">
        <f t="shared" si="91"/>
        <v>0</v>
      </c>
      <c r="AB81" s="213">
        <f t="shared" si="91"/>
        <v>0</v>
      </c>
      <c r="AC81" s="213">
        <f t="shared" si="91"/>
        <v>0</v>
      </c>
      <c r="AD81" s="213">
        <f t="shared" si="91"/>
        <v>0</v>
      </c>
      <c r="AE81" s="213">
        <f t="shared" si="91"/>
        <v>0</v>
      </c>
      <c r="AF81" s="213">
        <f t="shared" si="91"/>
        <v>0</v>
      </c>
      <c r="AG81" s="213">
        <f t="shared" si="91"/>
        <v>0</v>
      </c>
    </row>
  </sheetData>
  <mergeCells count="45">
    <mergeCell ref="A2:R2"/>
    <mergeCell ref="A6:R6"/>
    <mergeCell ref="A14:B14"/>
    <mergeCell ref="A31:B31"/>
    <mergeCell ref="A21:B21"/>
    <mergeCell ref="C4:C5"/>
    <mergeCell ref="X3:AG3"/>
    <mergeCell ref="A34:R34"/>
    <mergeCell ref="A52:B52"/>
    <mergeCell ref="A71:B71"/>
    <mergeCell ref="A75:B75"/>
    <mergeCell ref="A33:B33"/>
    <mergeCell ref="U4:U5"/>
    <mergeCell ref="AG4:AG5"/>
    <mergeCell ref="X4:X5"/>
    <mergeCell ref="Y4:Y5"/>
    <mergeCell ref="Z4:Z5"/>
    <mergeCell ref="AA4:AA5"/>
    <mergeCell ref="AB4:AB5"/>
    <mergeCell ref="AC4:AC5"/>
    <mergeCell ref="AD4:AD5"/>
    <mergeCell ref="AE4:AE5"/>
    <mergeCell ref="A78:R78"/>
    <mergeCell ref="A79:B79"/>
    <mergeCell ref="A80:B80"/>
    <mergeCell ref="A81:B81"/>
    <mergeCell ref="A3:A5"/>
    <mergeCell ref="B3:B5"/>
    <mergeCell ref="D3:W3"/>
    <mergeCell ref="A76:B76"/>
    <mergeCell ref="A77:B77"/>
    <mergeCell ref="D4:G4"/>
    <mergeCell ref="H4:K4"/>
    <mergeCell ref="L4:O4"/>
    <mergeCell ref="P4:S4"/>
    <mergeCell ref="T4:T5"/>
    <mergeCell ref="V4:V5"/>
    <mergeCell ref="W4:W5"/>
    <mergeCell ref="AF4:AF5"/>
    <mergeCell ref="A70:B70"/>
    <mergeCell ref="A23:R23"/>
    <mergeCell ref="A26:B26"/>
    <mergeCell ref="A22:B22"/>
    <mergeCell ref="A32:B32"/>
    <mergeCell ref="A69:B69"/>
  </mergeCells>
  <dataValidations count="1">
    <dataValidation errorStyle="information" allowBlank="1" showInputMessage="1" showErrorMessage="1" sqref="Q10:R13 JL10:JM13 TH10:TI13 ADD10:ADE13 AMZ10:ANA13 AWV10:AWW13 BGR10:BGS13 BQN10:BQO13 CAJ10:CAK13 CKF10:CKG13 CUB10:CUC13 DDX10:DDY13 DNT10:DNU13 DXP10:DXQ13 EHL10:EHM13 ERH10:ERI13 FBD10:FBE13 FKZ10:FLA13 FUV10:FUW13 GER10:GES13 GON10:GOO13 GYJ10:GYK13 HIF10:HIG13 HSB10:HSC13 IBX10:IBY13 ILT10:ILU13 IVP10:IVQ13 JFL10:JFM13 JPH10:JPI13 JZD10:JZE13 KIZ10:KJA13 KSV10:KSW13 LCR10:LCS13 LMN10:LMO13 LWJ10:LWK13 MGF10:MGG13 MQB10:MQC13 MZX10:MZY13 NJT10:NJU13 NTP10:NTQ13 ODL10:ODM13 ONH10:ONI13 OXD10:OXE13 PGZ10:PHA13 PQV10:PQW13 QAR10:QAS13 QKN10:QKO13 QUJ10:QUK13 REF10:REG13 ROB10:ROC13 RXX10:RXY13 SHT10:SHU13 SRP10:SRQ13 TBL10:TBM13 TLH10:TLI13 TVD10:TVE13 UEZ10:UFA13 UOV10:UOW13 UYR10:UYS13 VIN10:VIO13 VSJ10:VSK13 WCF10:WCG13 WMB10:WMC13 WVX10:WVY13 JL8:JM8 X70:AG70 JK79:JM79 TG79:TI79 ADC79:ADE79 AMY79:ANA79 AWU79:AWW79 BGQ79:BGS79 BQM79:BQO79 CAI79:CAK79 CKE79:CKG79 CUA79:CUC79 DDW79:DDY79 DNS79:DNU79 DXO79:DXQ79 EHK79:EHM79 ERG79:ERI79 FBC79:FBE79 FKY79:FLA79 FUU79:FUW79 GEQ79:GES79 GOM79:GOO79 GYI79:GYK79 HIE79:HIG79 HSA79:HSC79 IBW79:IBY79 ILS79:ILU79 IVO79:IVQ79 JFK79:JFM79 JPG79:JPI79 JZC79:JZE79 KIY79:KJA79 KSU79:KSW79 LCQ79:LCS79 LMM79:LMO79 LWI79:LWK79 MGE79:MGG79 MQA79:MQC79 MZW79:MZY79 NJS79:NJU79 NTO79:NTQ79 ODK79:ODM79 ONG79:ONI79 OXC79:OXE79 PGY79:PHA79 PQU79:PQW79 QAQ79:QAS79 QKM79:QKO79 QUI79:QUK79 REE79:REG79 ROA79:ROC79 RXW79:RXY79 SHS79:SHU79 SRO79:SRQ79 TBK79:TBM79 TLG79:TLI79 TVC79:TVE79 UEY79:UFA79 UOU79:UOW79 UYQ79:UYS79 VIM79:VIO79 VSI79:VSK79 WCE79:WCG79 WMA79:WMC79 WVW79:WVY79 Q25:R25 JL58:JM58 TH58:TI58 ADD58:ADE58 AMZ58:ANA58 AWV58:AWW58 BGR58:BGS58 BQN58:BQO58 CAJ58:CAK58 CKF58:CKG58 CUB58:CUC58 DDX58:DDY58 DNT58:DNU58 DXP58:DXQ58 EHL58:EHM58 ERH58:ERI58 FBD58:FBE58 FKZ58:FLA58 FUV58:FUW58 GER58:GES58 GON58:GOO58 GYJ58:GYK58 HIF58:HIG58 HSB58:HSC58 IBX58:IBY58 ILT58:ILU58 IVP58:IVQ58 JFL58:JFM58 JPH58:JPI58 JZD58:JZE58 KIZ58:KJA58 KSV58:KSW58 LCR58:LCS58 LMN58:LMO58 LWJ58:LWK58 MGF58:MGG58 MQB58:MQC58 MZX58:MZY58 NJT58:NJU58 NTP58:NTQ58 ODL58:ODM58 ONH58:ONI58 OXD58:OXE58 PGZ58:PHA58 PQV58:PQW58 QAR58:QAS58 QKN58:QKO58 QUJ58:QUK58 REF58:REG58 ROB58:ROC58 RXX58:RXY58 SHT58:SHU58 SRP58:SRQ58 TBL58:TBM58 TLH58:TLI58 TVD58:TVE58 UEZ58:UFA58 UOV58:UOW58 UYR58:UYS58 VIN58:VIO58 VSJ58:VSK58 WCF58:WCG58 WMB58:WMC58 WVX58:WVY58 Q28:R30 JL28:JM30 TH28:TI30 ADD28:ADE30 AMZ28:ANA30 AWV28:AWW30 BGR28:BGS30 BQN28:BQO30 CAJ28:CAK30 CKF28:CKG30 CUB28:CUC30 DDX28:DDY30 DNT28:DNU30 DXP28:DXQ30 EHL28:EHM30 ERH28:ERI30 FBD28:FBE30 FKZ28:FLA30 FUV28:FUW30 GER28:GES30 GON28:GOO30 GYJ28:GYK30 HIF28:HIG30 HSB28:HSC30 IBX28:IBY30 ILT28:ILU30 IVP28:IVQ30 JFL28:JFM30 JPH28:JPI30 JZD28:JZE30 KIZ28:KJA30 KSV28:KSW30 LCR28:LCS30 LMN28:LMO30 LWJ28:LWK30 MGF28:MGG30 MQB28:MQC30 MZX28:MZY30 NJT28:NJU30 NTP28:NTQ30 ODL28:ODM30 ONH28:ONI30 OXD28:OXE30 PGZ28:PHA30 PQV28:PQW30 QAR28:QAS30 QKN28:QKO30 QUJ28:QUK30 REF28:REG30 ROB28:ROC30 RXX28:RXY30 SHT28:SHU30 SRP28:SRQ30 TBL28:TBM30 TLH28:TLI30 TVD28:TVE30 UEZ28:UFA30 UOV28:UOW30 UYR28:UYS30 VIN28:VIO30 VSJ28:VSK30 WCF28:WCG30 WMB28:WMC30 WVX28:WVY30 X79:AG79 T16:U19 Q8:R8 T21:U22 T8:U14 WVX25:WVY25 WVX8:WVY8 WMB25:WMC25 WMB8:WMC8 WCF25:WCG25 WCF8:WCG8 VSJ25:VSK25 VSJ8:VSK8 VIN25:VIO25 VIN8:VIO8 UYR25:UYS25 UYR8:UYS8 UOV25:UOW25 UOV8:UOW8 UEZ25:UFA25 UEZ8:UFA8 TVD25:TVE25 TVD8:TVE8 TLH25:TLI25 TLH8:TLI8 TBL25:TBM25 TBL8:TBM8 SRP25:SRQ25 SRP8:SRQ8 SHT25:SHU25 SHT8:SHU8 RXX25:RXY25 RXX8:RXY8 ROB25:ROC25 ROB8:ROC8 REF25:REG25 REF8:REG8 QUJ25:QUK25 QUJ8:QUK8 QKN25:QKO25 QKN8:QKO8 QAR25:QAS25 QAR8:QAS8 PQV25:PQW25 PQV8:PQW8 PGZ25:PHA25 PGZ8:PHA8 OXD25:OXE25 OXD8:OXE8 ONH25:ONI25 ONH8:ONI8 ODL25:ODM25 ODL8:ODM8 NTP25:NTQ25 NTP8:NTQ8 NJT25:NJU25 NJT8:NJU8 MZX25:MZY25 MZX8:MZY8 MQB25:MQC25 MQB8:MQC8 MGF25:MGG25 MGF8:MGG8 LWJ25:LWK25 LWJ8:LWK8 LMN25:LMO25 LMN8:LMO8 LCR25:LCS25 LCR8:LCS8 KSV25:KSW25 KSV8:KSW8 KIZ25:KJA25 KIZ8:KJA8 JZD25:JZE25 JZD8:JZE8 JPH25:JPI25 JPH8:JPI8 JFL25:JFM25 JFL8:JFM8 IVP25:IVQ25 IVP8:IVQ8 ILT25:ILU25 ILT8:ILU8 IBX25:IBY25 IBX8:IBY8 HSB25:HSC25 HSB8:HSC8 HIF25:HIG25 HIF8:HIG8 GYJ25:GYK25 GYJ8:GYK8 GON25:GOO25 GON8:GOO8 GER25:GES25 GER8:GES8 FUV25:FUW25 FUV8:FUW8 FKZ25:FLA25 FKZ8:FLA8 FBD25:FBE25 FBD8:FBE8 ERH25:ERI25 ERH8:ERI8 EHL25:EHM25 EHL8:EHM8 DXP25:DXQ25 DXP8:DXQ8 DNT25:DNU25 DNT8:DNU8 DDX25:DDY25 DDX8:DDY8 CUB25:CUC25 CUB8:CUC8 CKF25:CKG25 CKF8:CKG8 CAJ25:CAK25 CAJ8:CAK8 BQN25:BQO25 BQN8:BQO8 BGR25:BGS25 BGR8:BGS8 AWV25:AWW25 AWV8:AWW8 AMZ25:ANA25 AMZ8:ANA8 ADD25:ADE25 ADD8:ADE8 TH25:TI25 TH8:TI8 JL25:JM25 JK20:JM20 JK74:JM77 TG20:TI20 TG74:TI77 ADC20:ADE20 ADC74:ADE77 AMY20:ANA20 AMY74:ANA77 AWU20:AWW20 AWU74:AWW77 BGQ20:BGS20 BGQ74:BGS77 BQM20:BQO20 BQM74:BQO77 CAI20:CAK20 CAI74:CAK77 CKE20:CKG20 CKE74:CKG77 CUA20:CUC20 CUA74:CUC77 DDW20:DDY20 DDW74:DDY77 DNS20:DNU20 DNS74:DNU77 DXO20:DXQ20 DXO74:DXQ77 EHK20:EHM20 EHK74:EHM77 ERG20:ERI20 ERG74:ERI77 FBC20:FBE20 FBC74:FBE77 FKY20:FLA20 FKY74:FLA77 FUU20:FUW20 FUU74:FUW77 GEQ20:GES20 GEQ74:GES77 GOM20:GOO20 GOM74:GOO77 GYI20:GYK20 GYI74:GYK77 HIE20:HIG20 HIE74:HIG77 HSA20:HSC20 HSA74:HSC77 IBW20:IBY20 IBW74:IBY77 ILS20:ILU20 ILS74:ILU77 IVO20:IVQ20 IVO74:IVQ77 JFK20:JFM20 JFK74:JFM77 JPG20:JPI20 JPG74:JPI77 JZC20:JZE20 JZC74:JZE77 KIY20:KJA20 KIY74:KJA77 KSU20:KSW20 KSU74:KSW77 LCQ20:LCS20 LCQ74:LCS77 LMM20:LMO20 LMM74:LMO77 LWI20:LWK20 LWI74:LWK77 MGE20:MGG20 MGE74:MGG77 MQA20:MQC20 MQA74:MQC77 MZW20:MZY20 MZW74:MZY77 NJS20:NJU20 NJS74:NJU77 NTO20:NTQ20 NTO74:NTQ77 ODK20:ODM20 ODK74:ODM77 ONG20:ONI20 ONG74:ONI77 OXC20:OXE20 OXC74:OXE77 PGY20:PHA20 PGY74:PHA77 PQU20:PQW20 PQU74:PQW77 QAQ20:QAS20 QAQ74:QAS77 QKM20:QKO20 QKM74:QKO77 QUI20:QUK20 QUI74:QUK77 REE20:REG20 REE74:REG77 ROA20:ROC20 ROA74:ROC77 RXW20:RXY20 RXW74:RXY77 SHS20:SHU20 SHS74:SHU77 SRO20:SRQ20 SRO74:SRQ77 TBK20:TBM20 TBK74:TBM77 TLG20:TLI20 TLG74:TLI77 TVC20:TVE20 TVC74:TVE77 UEY20:UFA20 UEY74:UFA77 UOU20:UOW20 UOU74:UOW77 UYQ20:UYS20 UYQ74:UYS77 VIM20:VIO20 VIM74:VIO77 VSI20:VSK20 VSI74:VSK77 WCE20:WCG20 WCE74:WCG77 WMA20:WMC20 WMA74:WMC77 WVW20:WVY20 WVW74:WVY77 C62:S68 T36:U52 WVW62:WVY70 JK62:JM70 TG62:TI70 ADC62:ADE70 AMY62:ANA70 AWU62:AWW70 BGQ62:BGS70 BQM62:BQO70 CAI62:CAK70 CKE62:CKG70 CUA62:CUC70 DDW62:DDY70 DNS62:DNU70 DXO62:DXQ70 EHK62:EHM70 ERG62:ERI70 FBC62:FBE70 FKY62:FLA70 FUU62:FUW70 GEQ62:GES70 GOM62:GOO70 GYI62:GYK70 HIE62:HIG70 HSA62:HSC70 IBW62:IBY70 ILS62:ILU70 IVO62:IVQ70 JFK62:JFM70 JPG62:JPI70 JZC62:JZE70 KIY62:KJA70 KSU62:KSW70 LCQ62:LCS70 LMM62:LMO70 LWI62:LWK70 MGE62:MGG70 MQA62:MQC70 MZW62:MZY70 NJS62:NJU70 NTO62:NTQ70 ODK62:ODM70 ONG62:ONI70 OXC62:OXE70 PGY62:PHA70 PQU62:PQW70 QAQ62:QAS70 QKM62:QKO70 QUI62:QUK70 REE62:REG70 ROA62:ROC70 RXW62:RXY70 SHS62:SHU70 SRO62:SRQ70 TBK62:TBM70 TLG62:TLI70 TVC62:TVE70 UEY62:UFA70 UOU62:UOW70 UYQ62:UYS70 VIM62:VIO70 VSI62:VSK70 WCE62:WCG70 WMA62:WMC70 C20:U20 X20:AG20 T24:U33 T71:U80 C70:U70 C74:S77 X74:AG77 T54:U69 C79:S79 X62:AG68"/>
  </dataValidations>
  <pageMargins left="0.23622047244094491" right="0.23622047244094491" top="0.74803149606299213" bottom="0.74803149606299213" header="0.31496062992125984" footer="0.31496062992125984"/>
  <pageSetup paperSize="9" scale="50" fitToHeight="0" orientation="landscape" r:id="rId1"/>
  <headerFooter>
    <oddHeader>&amp;C&amp;"Arial,Bold"&amp;16 &amp;K03+00013. PROIECȚIA FLUXULUI DE NUMERAR</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84"/>
  <sheetViews>
    <sheetView zoomScaleNormal="100" workbookViewId="0">
      <selection activeCell="H21" sqref="H21"/>
    </sheetView>
  </sheetViews>
  <sheetFormatPr defaultRowHeight="15.75" x14ac:dyDescent="0.25"/>
  <cols>
    <col min="1" max="1" width="59.140625" style="25" bestFit="1" customWidth="1"/>
    <col min="2" max="2" width="18.28515625" style="20" customWidth="1"/>
    <col min="3" max="3" width="17" style="20" customWidth="1"/>
    <col min="4" max="4" width="16.140625" style="20" customWidth="1"/>
    <col min="5" max="5" width="13.85546875" style="27" customWidth="1"/>
    <col min="6" max="16384" width="9.140625" style="28"/>
  </cols>
  <sheetData>
    <row r="1" spans="1:5" s="544" customFormat="1" ht="20.25" x14ac:dyDescent="0.25">
      <c r="A1" s="142" t="s">
        <v>178</v>
      </c>
      <c r="B1" s="143"/>
      <c r="C1" s="143"/>
      <c r="D1" s="143"/>
      <c r="E1" s="543"/>
    </row>
    <row r="2" spans="1:5" s="544" customFormat="1" ht="11.25" customHeight="1" x14ac:dyDescent="0.25">
      <c r="A2" s="145"/>
      <c r="B2" s="143"/>
      <c r="C2" s="143"/>
      <c r="D2" s="143"/>
      <c r="E2" s="543"/>
    </row>
    <row r="3" spans="1:5" s="544" customFormat="1" ht="67.5" customHeight="1" x14ac:dyDescent="0.25">
      <c r="A3" s="731" t="s">
        <v>771</v>
      </c>
      <c r="B3" s="731"/>
      <c r="C3" s="731"/>
      <c r="D3" s="731"/>
      <c r="E3" s="543"/>
    </row>
    <row r="4" spans="1:5" s="544" customFormat="1" ht="9.75" customHeight="1" x14ac:dyDescent="0.25">
      <c r="A4" s="145"/>
      <c r="B4" s="143"/>
      <c r="C4" s="143"/>
      <c r="D4" s="143"/>
      <c r="E4" s="543"/>
    </row>
    <row r="5" spans="1:5" s="544" customFormat="1" hidden="1" x14ac:dyDescent="0.25">
      <c r="A5" s="144"/>
      <c r="B5" s="143"/>
      <c r="C5" s="143"/>
      <c r="D5" s="143"/>
      <c r="E5" s="543"/>
    </row>
    <row r="6" spans="1:5" s="544" customFormat="1" ht="20.25" x14ac:dyDescent="0.3">
      <c r="A6" s="730" t="s">
        <v>587</v>
      </c>
      <c r="B6" s="730"/>
      <c r="C6" s="730"/>
      <c r="D6" s="730"/>
      <c r="E6" s="543"/>
    </row>
    <row r="7" spans="1:5" s="544" customFormat="1" x14ac:dyDescent="0.25">
      <c r="A7" s="144" t="s">
        <v>0</v>
      </c>
      <c r="B7" s="143"/>
      <c r="C7" s="143"/>
      <c r="D7" s="143"/>
      <c r="E7" s="543"/>
    </row>
    <row r="8" spans="1:5" s="544" customFormat="1" ht="15.75" customHeight="1" x14ac:dyDescent="0.25">
      <c r="A8" s="732" t="s">
        <v>174</v>
      </c>
      <c r="B8" s="732"/>
      <c r="C8" s="732"/>
      <c r="D8" s="732"/>
      <c r="E8" s="543"/>
    </row>
    <row r="9" spans="1:5" s="147" customFormat="1" x14ac:dyDescent="0.25">
      <c r="A9" s="508"/>
      <c r="B9" s="48"/>
      <c r="C9" s="48"/>
      <c r="D9" s="48" t="s">
        <v>444</v>
      </c>
      <c r="E9" s="134"/>
    </row>
    <row r="10" spans="1:5" x14ac:dyDescent="0.25">
      <c r="A10" s="401"/>
      <c r="B10" s="402" t="s">
        <v>1</v>
      </c>
      <c r="C10" s="402" t="s">
        <v>2</v>
      </c>
      <c r="D10" s="402" t="s">
        <v>3</v>
      </c>
    </row>
    <row r="11" spans="1:5" s="545" customFormat="1" x14ac:dyDescent="0.25">
      <c r="A11" s="733" t="s">
        <v>20</v>
      </c>
      <c r="B11" s="734"/>
      <c r="C11" s="734"/>
      <c r="D11" s="735"/>
      <c r="E11" s="97"/>
    </row>
    <row r="12" spans="1:5" x14ac:dyDescent="0.25">
      <c r="A12" s="403" t="s">
        <v>21</v>
      </c>
      <c r="B12" s="404"/>
      <c r="C12" s="404"/>
      <c r="D12" s="404"/>
    </row>
    <row r="13" spans="1:5" x14ac:dyDescent="0.25">
      <c r="A13" s="727" t="s">
        <v>22</v>
      </c>
      <c r="B13" s="728"/>
      <c r="C13" s="728"/>
      <c r="D13" s="729"/>
    </row>
    <row r="14" spans="1:5" s="547" customFormat="1" ht="12.75" x14ac:dyDescent="0.2">
      <c r="A14" s="406" t="s">
        <v>4</v>
      </c>
      <c r="B14" s="407"/>
      <c r="C14" s="407"/>
      <c r="D14" s="407"/>
      <c r="E14" s="546"/>
    </row>
    <row r="15" spans="1:5" s="547" customFormat="1" ht="12.75" x14ac:dyDescent="0.2">
      <c r="A15" s="406" t="s">
        <v>5</v>
      </c>
      <c r="B15" s="407"/>
      <c r="C15" s="407"/>
      <c r="D15" s="407"/>
      <c r="E15" s="546"/>
    </row>
    <row r="16" spans="1:5" s="547" customFormat="1" ht="12.75" x14ac:dyDescent="0.2">
      <c r="A16" s="406" t="s">
        <v>14</v>
      </c>
      <c r="B16" s="407"/>
      <c r="C16" s="407"/>
      <c r="D16" s="407"/>
      <c r="E16" s="546"/>
    </row>
    <row r="17" spans="1:5" s="547" customFormat="1" ht="12.75" x14ac:dyDescent="0.2">
      <c r="A17" s="406" t="s">
        <v>15</v>
      </c>
      <c r="B17" s="407"/>
      <c r="C17" s="407"/>
      <c r="D17" s="407"/>
      <c r="E17" s="546"/>
    </row>
    <row r="18" spans="1:5" s="548" customFormat="1" x14ac:dyDescent="0.25">
      <c r="A18" s="403" t="s">
        <v>57</v>
      </c>
      <c r="B18" s="405">
        <f>SUM(B14:B17)</f>
        <v>0</v>
      </c>
      <c r="C18" s="405">
        <f>SUM(C14:C17)</f>
        <v>0</v>
      </c>
      <c r="D18" s="405">
        <f>SUM(D14:D17)</f>
        <v>0</v>
      </c>
      <c r="E18" s="27"/>
    </row>
    <row r="19" spans="1:5" x14ac:dyDescent="0.25">
      <c r="A19" s="403" t="s">
        <v>23</v>
      </c>
      <c r="B19" s="404"/>
      <c r="C19" s="404"/>
      <c r="D19" s="404"/>
    </row>
    <row r="20" spans="1:5" x14ac:dyDescent="0.25">
      <c r="A20" s="408" t="s">
        <v>52</v>
      </c>
      <c r="B20" s="409">
        <f>SUM(B12+B18+B19)</f>
        <v>0</v>
      </c>
      <c r="C20" s="409">
        <f>SUM(C12+C18+C19)</f>
        <v>0</v>
      </c>
      <c r="D20" s="409">
        <f>SUM(D12+D18+D19)</f>
        <v>0</v>
      </c>
    </row>
    <row r="21" spans="1:5" s="545" customFormat="1" x14ac:dyDescent="0.25">
      <c r="A21" s="724" t="s">
        <v>24</v>
      </c>
      <c r="B21" s="725"/>
      <c r="C21" s="725"/>
      <c r="D21" s="726"/>
      <c r="E21" s="97"/>
    </row>
    <row r="22" spans="1:5" x14ac:dyDescent="0.25">
      <c r="A22" s="727" t="s">
        <v>6</v>
      </c>
      <c r="B22" s="728"/>
      <c r="C22" s="728"/>
      <c r="D22" s="729"/>
    </row>
    <row r="23" spans="1:5" s="550" customFormat="1" x14ac:dyDescent="0.25">
      <c r="A23" s="410" t="s">
        <v>7</v>
      </c>
      <c r="B23" s="404"/>
      <c r="C23" s="404"/>
      <c r="D23" s="404"/>
      <c r="E23" s="549"/>
    </row>
    <row r="24" spans="1:5" s="550" customFormat="1" x14ac:dyDescent="0.25">
      <c r="A24" s="410" t="s">
        <v>8</v>
      </c>
      <c r="B24" s="404"/>
      <c r="C24" s="404"/>
      <c r="D24" s="404"/>
      <c r="E24" s="549"/>
    </row>
    <row r="25" spans="1:5" s="550" customFormat="1" x14ac:dyDescent="0.25">
      <c r="A25" s="410" t="s">
        <v>9</v>
      </c>
      <c r="B25" s="404"/>
      <c r="C25" s="404"/>
      <c r="D25" s="404"/>
      <c r="E25" s="549"/>
    </row>
    <row r="26" spans="1:5" s="550" customFormat="1" x14ac:dyDescent="0.25">
      <c r="A26" s="410" t="s">
        <v>10</v>
      </c>
      <c r="B26" s="404"/>
      <c r="C26" s="404"/>
      <c r="D26" s="404"/>
      <c r="E26" s="549"/>
    </row>
    <row r="27" spans="1:5" s="545" customFormat="1" x14ac:dyDescent="0.25">
      <c r="A27" s="403" t="s">
        <v>54</v>
      </c>
      <c r="B27" s="405">
        <f>SUM(B23:B26)</f>
        <v>0</v>
      </c>
      <c r="C27" s="405">
        <f>SUM(C23:C26)</f>
        <v>0</v>
      </c>
      <c r="D27" s="405">
        <f>SUM(D23:D26)</f>
        <v>0</v>
      </c>
      <c r="E27" s="97"/>
    </row>
    <row r="28" spans="1:5" x14ac:dyDescent="0.25">
      <c r="A28" s="403" t="s">
        <v>19</v>
      </c>
      <c r="B28" s="404"/>
      <c r="C28" s="404"/>
      <c r="D28" s="404"/>
    </row>
    <row r="29" spans="1:5" x14ac:dyDescent="0.25">
      <c r="A29" s="403" t="s">
        <v>18</v>
      </c>
      <c r="B29" s="404"/>
      <c r="C29" s="404"/>
      <c r="D29" s="404"/>
    </row>
    <row r="30" spans="1:5" x14ac:dyDescent="0.25">
      <c r="A30" s="403" t="s">
        <v>17</v>
      </c>
      <c r="B30" s="404"/>
      <c r="C30" s="404"/>
      <c r="D30" s="404"/>
    </row>
    <row r="31" spans="1:5" s="545" customFormat="1" x14ac:dyDescent="0.25">
      <c r="A31" s="408" t="s">
        <v>53</v>
      </c>
      <c r="B31" s="409">
        <f>SUM(B28:B30)+B27</f>
        <v>0</v>
      </c>
      <c r="C31" s="409">
        <f>SUM(C28:C30)+C27</f>
        <v>0</v>
      </c>
      <c r="D31" s="409">
        <f>SUM(D28:D30)+D27</f>
        <v>0</v>
      </c>
      <c r="E31" s="97"/>
    </row>
    <row r="32" spans="1:5" s="545" customFormat="1" x14ac:dyDescent="0.25">
      <c r="A32" s="408" t="s">
        <v>16</v>
      </c>
      <c r="B32" s="404"/>
      <c r="C32" s="404"/>
      <c r="D32" s="404"/>
      <c r="E32" s="97"/>
    </row>
    <row r="33" spans="1:5" s="552" customFormat="1" x14ac:dyDescent="0.25">
      <c r="A33" s="724" t="s">
        <v>58</v>
      </c>
      <c r="B33" s="725"/>
      <c r="C33" s="725"/>
      <c r="D33" s="726"/>
      <c r="E33" s="551"/>
    </row>
    <row r="34" spans="1:5" s="554" customFormat="1" ht="30" x14ac:dyDescent="0.25">
      <c r="A34" s="411" t="s">
        <v>32</v>
      </c>
      <c r="B34" s="404"/>
      <c r="C34" s="404"/>
      <c r="D34" s="404"/>
      <c r="E34" s="553"/>
    </row>
    <row r="35" spans="1:5" s="554" customFormat="1" x14ac:dyDescent="0.25">
      <c r="A35" s="411" t="s">
        <v>33</v>
      </c>
      <c r="B35" s="404"/>
      <c r="C35" s="404"/>
      <c r="D35" s="404"/>
      <c r="E35" s="553"/>
    </row>
    <row r="36" spans="1:5" s="554" customFormat="1" x14ac:dyDescent="0.25">
      <c r="A36" s="410" t="s">
        <v>34</v>
      </c>
      <c r="B36" s="404"/>
      <c r="C36" s="404"/>
      <c r="D36" s="404"/>
      <c r="E36" s="553"/>
    </row>
    <row r="37" spans="1:5" s="554" customFormat="1" x14ac:dyDescent="0.25">
      <c r="A37" s="410" t="s">
        <v>35</v>
      </c>
      <c r="B37" s="404"/>
      <c r="C37" s="404"/>
      <c r="D37" s="404"/>
      <c r="E37" s="553"/>
    </row>
    <row r="38" spans="1:5" s="554" customFormat="1" x14ac:dyDescent="0.25">
      <c r="A38" s="410" t="s">
        <v>36</v>
      </c>
      <c r="B38" s="404"/>
      <c r="C38" s="404"/>
      <c r="D38" s="404"/>
      <c r="E38" s="553"/>
    </row>
    <row r="39" spans="1:5" s="554" customFormat="1" x14ac:dyDescent="0.25">
      <c r="A39" s="410" t="s">
        <v>37</v>
      </c>
      <c r="B39" s="404"/>
      <c r="C39" s="404"/>
      <c r="D39" s="404"/>
      <c r="E39" s="553"/>
    </row>
    <row r="40" spans="1:5" s="554" customFormat="1" ht="30" x14ac:dyDescent="0.25">
      <c r="A40" s="411" t="s">
        <v>38</v>
      </c>
      <c r="B40" s="404"/>
      <c r="C40" s="404"/>
      <c r="D40" s="404"/>
      <c r="E40" s="553"/>
    </row>
    <row r="41" spans="1:5" s="554" customFormat="1" ht="30" x14ac:dyDescent="0.25">
      <c r="A41" s="411" t="s">
        <v>39</v>
      </c>
      <c r="B41" s="404"/>
      <c r="C41" s="404"/>
      <c r="D41" s="404"/>
      <c r="E41" s="553"/>
    </row>
    <row r="42" spans="1:5" s="556" customFormat="1" ht="31.5" x14ac:dyDescent="0.25">
      <c r="A42" s="412" t="s">
        <v>59</v>
      </c>
      <c r="B42" s="409">
        <f>SUM(B34:B41)</f>
        <v>0</v>
      </c>
      <c r="C42" s="409">
        <f>SUM(C34:C41)</f>
        <v>0</v>
      </c>
      <c r="D42" s="409">
        <f>SUM(D34:D41)</f>
        <v>0</v>
      </c>
      <c r="E42" s="555"/>
    </row>
    <row r="43" spans="1:5" s="545" customFormat="1" x14ac:dyDescent="0.25">
      <c r="A43" s="408" t="s">
        <v>25</v>
      </c>
      <c r="B43" s="409">
        <f>B31+B32-B42-B56</f>
        <v>0</v>
      </c>
      <c r="C43" s="409">
        <f t="shared" ref="C43:D43" si="0">C31+C32-C42-C56</f>
        <v>0</v>
      </c>
      <c r="D43" s="409">
        <f t="shared" si="0"/>
        <v>0</v>
      </c>
      <c r="E43" s="97"/>
    </row>
    <row r="44" spans="1:5" s="545" customFormat="1" x14ac:dyDescent="0.25">
      <c r="A44" s="408" t="s">
        <v>26</v>
      </c>
      <c r="B44" s="408">
        <f>B20+B43</f>
        <v>0</v>
      </c>
      <c r="C44" s="408">
        <f>C20+C43</f>
        <v>0</v>
      </c>
      <c r="D44" s="408">
        <f>D20+D43</f>
        <v>0</v>
      </c>
    </row>
    <row r="45" spans="1:5" x14ac:dyDescent="0.25">
      <c r="A45" s="724" t="s">
        <v>27</v>
      </c>
      <c r="B45" s="725"/>
      <c r="C45" s="725"/>
      <c r="D45" s="726"/>
    </row>
    <row r="46" spans="1:5" s="557" customFormat="1" ht="26.25" x14ac:dyDescent="0.25">
      <c r="A46" s="413" t="s">
        <v>40</v>
      </c>
      <c r="B46" s="404"/>
      <c r="C46" s="404"/>
      <c r="D46" s="404"/>
      <c r="E46" s="555"/>
    </row>
    <row r="47" spans="1:5" s="557" customFormat="1" x14ac:dyDescent="0.25">
      <c r="A47" s="413" t="s">
        <v>33</v>
      </c>
      <c r="B47" s="404"/>
      <c r="C47" s="404"/>
      <c r="D47" s="404"/>
      <c r="E47" s="555"/>
    </row>
    <row r="48" spans="1:5" s="557" customFormat="1" x14ac:dyDescent="0.25">
      <c r="A48" s="406" t="s">
        <v>34</v>
      </c>
      <c r="B48" s="404"/>
      <c r="C48" s="404"/>
      <c r="D48" s="404"/>
      <c r="E48" s="555"/>
    </row>
    <row r="49" spans="1:5" s="557" customFormat="1" x14ac:dyDescent="0.25">
      <c r="A49" s="406" t="s">
        <v>35</v>
      </c>
      <c r="B49" s="404"/>
      <c r="C49" s="404"/>
      <c r="D49" s="404"/>
      <c r="E49" s="555"/>
    </row>
    <row r="50" spans="1:5" s="557" customFormat="1" x14ac:dyDescent="0.25">
      <c r="A50" s="406" t="s">
        <v>41</v>
      </c>
      <c r="B50" s="404"/>
      <c r="C50" s="404"/>
      <c r="D50" s="404"/>
      <c r="E50" s="555"/>
    </row>
    <row r="51" spans="1:5" s="557" customFormat="1" x14ac:dyDescent="0.25">
      <c r="A51" s="406" t="s">
        <v>42</v>
      </c>
      <c r="B51" s="404"/>
      <c r="C51" s="404"/>
      <c r="D51" s="404"/>
      <c r="E51" s="555"/>
    </row>
    <row r="52" spans="1:5" s="557" customFormat="1" ht="26.25" x14ac:dyDescent="0.25">
      <c r="A52" s="413" t="s">
        <v>38</v>
      </c>
      <c r="B52" s="404"/>
      <c r="C52" s="404"/>
      <c r="D52" s="404"/>
      <c r="E52" s="555"/>
    </row>
    <row r="53" spans="1:5" s="557" customFormat="1" ht="14.25" customHeight="1" x14ac:dyDescent="0.25">
      <c r="A53" s="413" t="s">
        <v>43</v>
      </c>
      <c r="B53" s="404"/>
      <c r="C53" s="404"/>
      <c r="D53" s="404"/>
      <c r="E53" s="555"/>
    </row>
    <row r="54" spans="1:5" s="558" customFormat="1" ht="29.25" customHeight="1" x14ac:dyDescent="0.25">
      <c r="A54" s="412" t="s">
        <v>55</v>
      </c>
      <c r="B54" s="409">
        <f>SUM(B46:B53)</f>
        <v>0</v>
      </c>
      <c r="C54" s="409">
        <f>SUM(C46:C53)</f>
        <v>0</v>
      </c>
      <c r="D54" s="409">
        <f>SUM(D46:D53)</f>
        <v>0</v>
      </c>
      <c r="E54" s="551"/>
    </row>
    <row r="55" spans="1:5" s="545" customFormat="1" x14ac:dyDescent="0.25">
      <c r="A55" s="408" t="s">
        <v>28</v>
      </c>
      <c r="B55" s="404"/>
      <c r="C55" s="404"/>
      <c r="D55" s="404"/>
      <c r="E55" s="97"/>
    </row>
    <row r="56" spans="1:5" s="545" customFormat="1" x14ac:dyDescent="0.25">
      <c r="A56" s="408" t="s">
        <v>29</v>
      </c>
      <c r="B56" s="404"/>
      <c r="C56" s="404"/>
      <c r="D56" s="404"/>
      <c r="E56" s="97"/>
    </row>
    <row r="57" spans="1:5" s="545" customFormat="1" x14ac:dyDescent="0.25">
      <c r="A57" s="724" t="s">
        <v>30</v>
      </c>
      <c r="B57" s="725"/>
      <c r="C57" s="725"/>
      <c r="D57" s="726"/>
      <c r="E57" s="97"/>
    </row>
    <row r="58" spans="1:5" x14ac:dyDescent="0.25">
      <c r="A58" s="403" t="s">
        <v>391</v>
      </c>
      <c r="B58" s="559">
        <f>SUM(B59:B62)</f>
        <v>0</v>
      </c>
      <c r="C58" s="559">
        <f t="shared" ref="C58:D58" si="1">SUM(C59:C62)</f>
        <v>0</v>
      </c>
      <c r="D58" s="559">
        <f t="shared" si="1"/>
        <v>0</v>
      </c>
    </row>
    <row r="59" spans="1:5" x14ac:dyDescent="0.25">
      <c r="A59" s="414" t="s">
        <v>419</v>
      </c>
      <c r="B59" s="404"/>
      <c r="C59" s="404"/>
      <c r="D59" s="404"/>
    </row>
    <row r="60" spans="1:5" x14ac:dyDescent="0.25">
      <c r="A60" s="414" t="s">
        <v>420</v>
      </c>
      <c r="B60" s="404"/>
      <c r="C60" s="404"/>
      <c r="D60" s="404"/>
    </row>
    <row r="61" spans="1:5" x14ac:dyDescent="0.25">
      <c r="A61" s="414" t="s">
        <v>421</v>
      </c>
      <c r="B61" s="404"/>
      <c r="C61" s="404"/>
      <c r="D61" s="404"/>
    </row>
    <row r="62" spans="1:5" x14ac:dyDescent="0.25">
      <c r="A62" s="414" t="s">
        <v>422</v>
      </c>
      <c r="B62" s="404"/>
      <c r="C62" s="404"/>
      <c r="D62" s="404"/>
    </row>
    <row r="63" spans="1:5" x14ac:dyDescent="0.25">
      <c r="A63" s="403" t="s">
        <v>44</v>
      </c>
      <c r="B63" s="404"/>
      <c r="C63" s="404"/>
      <c r="D63" s="404"/>
    </row>
    <row r="64" spans="1:5" x14ac:dyDescent="0.25">
      <c r="A64" s="403" t="s">
        <v>45</v>
      </c>
      <c r="B64" s="405">
        <f>B65-B66</f>
        <v>0</v>
      </c>
      <c r="C64" s="405">
        <f t="shared" ref="C64:D64" si="2">C65-C66</f>
        <v>0</v>
      </c>
      <c r="D64" s="405">
        <f t="shared" si="2"/>
        <v>0</v>
      </c>
    </row>
    <row r="65" spans="1:5" s="547" customFormat="1" x14ac:dyDescent="0.25">
      <c r="A65" s="406" t="s">
        <v>11</v>
      </c>
      <c r="B65" s="404"/>
      <c r="C65" s="404"/>
      <c r="D65" s="404"/>
      <c r="E65" s="546"/>
    </row>
    <row r="66" spans="1:5" s="547" customFormat="1" x14ac:dyDescent="0.25">
      <c r="A66" s="406" t="s">
        <v>12</v>
      </c>
      <c r="B66" s="404"/>
      <c r="C66" s="404"/>
      <c r="D66" s="404"/>
      <c r="E66" s="546"/>
    </row>
    <row r="67" spans="1:5" x14ac:dyDescent="0.25">
      <c r="A67" s="403" t="s">
        <v>50</v>
      </c>
      <c r="B67" s="404"/>
      <c r="C67" s="404"/>
      <c r="D67" s="404"/>
    </row>
    <row r="68" spans="1:5" x14ac:dyDescent="0.25">
      <c r="A68" s="403" t="s">
        <v>46</v>
      </c>
      <c r="B68" s="405">
        <f>B69-B70</f>
        <v>0</v>
      </c>
      <c r="C68" s="405">
        <f t="shared" ref="C68:D68" si="3">C69-C70</f>
        <v>0</v>
      </c>
      <c r="D68" s="405">
        <f t="shared" si="3"/>
        <v>0</v>
      </c>
    </row>
    <row r="69" spans="1:5" s="547" customFormat="1" x14ac:dyDescent="0.25">
      <c r="A69" s="406" t="s">
        <v>11</v>
      </c>
      <c r="B69" s="404"/>
      <c r="C69" s="404"/>
      <c r="D69" s="404"/>
      <c r="E69" s="546"/>
    </row>
    <row r="70" spans="1:5" s="547" customFormat="1" x14ac:dyDescent="0.25">
      <c r="A70" s="406" t="s">
        <v>12</v>
      </c>
      <c r="B70" s="404"/>
      <c r="C70" s="404"/>
      <c r="D70" s="404"/>
      <c r="E70" s="546"/>
    </row>
    <row r="71" spans="1:5" x14ac:dyDescent="0.25">
      <c r="A71" s="403" t="s">
        <v>47</v>
      </c>
      <c r="B71" s="405">
        <f>B72-B73</f>
        <v>0</v>
      </c>
      <c r="C71" s="405">
        <f t="shared" ref="C71:D71" si="4">C72-C73</f>
        <v>0</v>
      </c>
      <c r="D71" s="405">
        <f t="shared" si="4"/>
        <v>0</v>
      </c>
    </row>
    <row r="72" spans="1:5" s="547" customFormat="1" x14ac:dyDescent="0.25">
      <c r="A72" s="406" t="s">
        <v>11</v>
      </c>
      <c r="B72" s="404"/>
      <c r="C72" s="404"/>
      <c r="D72" s="404"/>
      <c r="E72" s="546"/>
    </row>
    <row r="73" spans="1:5" s="547" customFormat="1" x14ac:dyDescent="0.25">
      <c r="A73" s="406" t="s">
        <v>12</v>
      </c>
      <c r="B73" s="404"/>
      <c r="C73" s="404"/>
      <c r="D73" s="404"/>
      <c r="E73" s="546"/>
    </row>
    <row r="74" spans="1:5" x14ac:dyDescent="0.25">
      <c r="A74" s="403" t="s">
        <v>13</v>
      </c>
      <c r="B74" s="404"/>
      <c r="C74" s="404"/>
      <c r="D74" s="404"/>
    </row>
    <row r="75" spans="1:5" x14ac:dyDescent="0.25">
      <c r="A75" s="408" t="s">
        <v>56</v>
      </c>
      <c r="B75" s="409">
        <f>B58+B63+B64+B67+B68+B71-B74</f>
        <v>0</v>
      </c>
      <c r="C75" s="409">
        <f>C58+C63+C64+C67+C68+C71-C74</f>
        <v>0</v>
      </c>
      <c r="D75" s="409">
        <f>D58+D63+D64+D67+D68+D71-D74</f>
        <v>0</v>
      </c>
    </row>
    <row r="76" spans="1:5" x14ac:dyDescent="0.25">
      <c r="A76" s="408" t="s">
        <v>60</v>
      </c>
      <c r="B76" s="415">
        <v>0</v>
      </c>
      <c r="C76" s="415">
        <v>0</v>
      </c>
      <c r="D76" s="415">
        <v>0</v>
      </c>
    </row>
    <row r="77" spans="1:5" x14ac:dyDescent="0.25">
      <c r="A77" s="408" t="s">
        <v>61</v>
      </c>
      <c r="B77" s="409">
        <f>B75+B76</f>
        <v>0</v>
      </c>
      <c r="C77" s="409">
        <f t="shared" ref="C77:D77" si="5">C75+C76</f>
        <v>0</v>
      </c>
      <c r="D77" s="409">
        <f t="shared" si="5"/>
        <v>0</v>
      </c>
    </row>
    <row r="78" spans="1:5" s="545" customFormat="1" x14ac:dyDescent="0.25">
      <c r="A78" s="408" t="s">
        <v>48</v>
      </c>
      <c r="B78" s="409">
        <f>B20+B31+B32</f>
        <v>0</v>
      </c>
      <c r="C78" s="409">
        <f>C20+C31+C32</f>
        <v>0</v>
      </c>
      <c r="D78" s="409">
        <f>D20+D31+D32</f>
        <v>0</v>
      </c>
      <c r="E78" s="97"/>
    </row>
    <row r="79" spans="1:5" s="545" customFormat="1" ht="16.5" thickBot="1" x14ac:dyDescent="0.3">
      <c r="A79" s="417" t="s">
        <v>49</v>
      </c>
      <c r="B79" s="418">
        <f>B42+B54+B55+B56+B75</f>
        <v>0</v>
      </c>
      <c r="C79" s="418">
        <f>C42+C54+C55+C56+C75</f>
        <v>0</v>
      </c>
      <c r="D79" s="418">
        <f>D42+D54+D55+D56+D75</f>
        <v>0</v>
      </c>
      <c r="E79" s="97"/>
    </row>
    <row r="80" spans="1:5" s="561" customFormat="1" ht="17.25" thickTop="1" thickBot="1" x14ac:dyDescent="0.3">
      <c r="A80" s="419" t="s">
        <v>51</v>
      </c>
      <c r="B80" s="420" t="str">
        <f>IF(B78-B79=0,"da","nu")</f>
        <v>da</v>
      </c>
      <c r="C80" s="420" t="str">
        <f t="shared" ref="C80:D80" si="6">IF(C78-C79=0,"da","nu")</f>
        <v>da</v>
      </c>
      <c r="D80" s="420" t="str">
        <f t="shared" si="6"/>
        <v>da</v>
      </c>
      <c r="E80" s="560"/>
    </row>
    <row r="81" spans="1:5" ht="16.5" thickTop="1" x14ac:dyDescent="0.25">
      <c r="B81" s="23"/>
      <c r="C81" s="23"/>
      <c r="D81" s="23"/>
    </row>
    <row r="82" spans="1:5" s="563" customFormat="1" x14ac:dyDescent="0.25">
      <c r="A82" s="370"/>
      <c r="B82" s="416" t="str">
        <f>B10</f>
        <v>N-2</v>
      </c>
      <c r="C82" s="416" t="str">
        <f t="shared" ref="C82:D82" si="7">C10</f>
        <v>N-1</v>
      </c>
      <c r="D82" s="416" t="str">
        <f t="shared" si="7"/>
        <v>N</v>
      </c>
      <c r="E82" s="562" t="s">
        <v>668</v>
      </c>
    </row>
    <row r="83" spans="1:5" s="563" customFormat="1" x14ac:dyDescent="0.25">
      <c r="A83" s="371" t="s">
        <v>669</v>
      </c>
      <c r="B83" s="372"/>
      <c r="C83" s="372"/>
      <c r="D83" s="372"/>
      <c r="E83" s="564"/>
    </row>
    <row r="84" spans="1:5" s="563" customFormat="1" x14ac:dyDescent="0.25">
      <c r="A84" s="371" t="s">
        <v>670</v>
      </c>
      <c r="B84" s="372"/>
      <c r="C84" s="372"/>
      <c r="D84" s="372"/>
      <c r="E84" s="562"/>
    </row>
  </sheetData>
  <mergeCells count="10">
    <mergeCell ref="A6:D6"/>
    <mergeCell ref="A3:D3"/>
    <mergeCell ref="A8:D8"/>
    <mergeCell ref="A11:D11"/>
    <mergeCell ref="A13:D13"/>
    <mergeCell ref="A57:D57"/>
    <mergeCell ref="A21:D21"/>
    <mergeCell ref="A22:D22"/>
    <mergeCell ref="A33:D33"/>
    <mergeCell ref="A45:D45"/>
  </mergeCells>
  <conditionalFormatting sqref="B80:D80">
    <cfRule type="containsText" dxfId="22" priority="1" operator="containsText" text="nu">
      <formula>NOT(ISERROR(SEARCH("nu",B80)))</formula>
    </cfRule>
  </conditionalFormatting>
  <pageMargins left="0.23622047244094491" right="0.23622047244094491" top="0.74803149606299213" bottom="0.74803149606299213" header="0.31496062992125984" footer="0.31496062992125984"/>
  <pageSetup paperSize="9" fitToHeight="0" orientation="landscape" horizontalDpi="200" verticalDpi="200" r:id="rId1"/>
  <headerFooter alignWithMargins="0">
    <oddHeader>&amp;C&amp;"Arial,Bold"&amp;16 &amp;K03+0001. BILANȚ</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68"/>
  <sheetViews>
    <sheetView zoomScale="80" zoomScaleNormal="80" workbookViewId="0">
      <selection activeCell="A15" sqref="A15"/>
    </sheetView>
  </sheetViews>
  <sheetFormatPr defaultRowHeight="15.75" x14ac:dyDescent="0.25"/>
  <cols>
    <col min="1" max="1" width="61.140625" style="25" customWidth="1"/>
    <col min="2" max="4" width="16.85546875" style="22" customWidth="1"/>
    <col min="5" max="5" width="9.140625" style="566"/>
    <col min="6" max="6" width="11.7109375" style="28" bestFit="1" customWidth="1"/>
    <col min="7" max="16384" width="9.140625" style="28"/>
  </cols>
  <sheetData>
    <row r="1" spans="1:6" s="544" customFormat="1" ht="20.25" x14ac:dyDescent="0.25">
      <c r="A1" s="142" t="s">
        <v>179</v>
      </c>
      <c r="B1" s="146"/>
      <c r="C1" s="146"/>
      <c r="D1" s="146"/>
      <c r="E1" s="543"/>
      <c r="F1" s="144"/>
    </row>
    <row r="2" spans="1:6" s="544" customFormat="1" ht="7.5" customHeight="1" x14ac:dyDescent="0.25">
      <c r="A2" s="145"/>
      <c r="B2" s="146"/>
      <c r="C2" s="146"/>
      <c r="D2" s="146"/>
      <c r="E2" s="543"/>
      <c r="F2" s="144"/>
    </row>
    <row r="3" spans="1:6" s="544" customFormat="1" ht="65.25" customHeight="1" x14ac:dyDescent="0.25">
      <c r="A3" s="731" t="s">
        <v>772</v>
      </c>
      <c r="B3" s="731"/>
      <c r="C3" s="731"/>
      <c r="D3" s="731"/>
      <c r="E3" s="543"/>
      <c r="F3" s="144"/>
    </row>
    <row r="4" spans="1:6" s="544" customFormat="1" ht="7.5" customHeight="1" x14ac:dyDescent="0.25">
      <c r="A4" s="145"/>
      <c r="B4" s="146"/>
      <c r="C4" s="146"/>
      <c r="D4" s="146"/>
      <c r="E4" s="543"/>
      <c r="F4" s="144"/>
    </row>
    <row r="5" spans="1:6" s="544" customFormat="1" hidden="1" x14ac:dyDescent="0.25">
      <c r="A5" s="144"/>
      <c r="B5" s="146"/>
      <c r="C5" s="146"/>
      <c r="D5" s="146"/>
      <c r="E5" s="543"/>
      <c r="F5" s="144"/>
    </row>
    <row r="6" spans="1:6" s="544" customFormat="1" ht="20.25" x14ac:dyDescent="0.3">
      <c r="A6" s="730" t="s">
        <v>587</v>
      </c>
      <c r="B6" s="730"/>
      <c r="C6" s="730"/>
      <c r="D6" s="730"/>
      <c r="E6" s="543"/>
      <c r="F6" s="144"/>
    </row>
    <row r="7" spans="1:6" s="544" customFormat="1" x14ac:dyDescent="0.25">
      <c r="A7" s="144" t="s">
        <v>62</v>
      </c>
      <c r="B7" s="146"/>
      <c r="C7" s="146"/>
      <c r="D7" s="146"/>
      <c r="E7" s="543"/>
      <c r="F7" s="144"/>
    </row>
    <row r="8" spans="1:6" s="544" customFormat="1" x14ac:dyDescent="0.25">
      <c r="A8" s="515" t="s">
        <v>103</v>
      </c>
      <c r="B8" s="146"/>
      <c r="C8" s="146"/>
      <c r="D8" s="146"/>
      <c r="E8" s="543"/>
      <c r="F8" s="144"/>
    </row>
    <row r="9" spans="1:6" s="147" customFormat="1" x14ac:dyDescent="0.25">
      <c r="A9" s="508"/>
      <c r="B9" s="48"/>
      <c r="C9" s="48"/>
      <c r="D9" s="106" t="s">
        <v>444</v>
      </c>
      <c r="E9" s="134"/>
    </row>
    <row r="10" spans="1:6" s="545" customFormat="1" x14ac:dyDescent="0.25">
      <c r="A10" s="421"/>
      <c r="B10" s="422" t="str">
        <f>'1 Bilant'!B10</f>
        <v>N-2</v>
      </c>
      <c r="C10" s="422" t="str">
        <f>'1 Bilant'!C10</f>
        <v>N-1</v>
      </c>
      <c r="D10" s="422" t="str">
        <f>'1 Bilant'!D10</f>
        <v>N</v>
      </c>
      <c r="E10" s="565"/>
    </row>
    <row r="11" spans="1:6" x14ac:dyDescent="0.25">
      <c r="A11" s="423" t="s">
        <v>63</v>
      </c>
      <c r="B11" s="424"/>
      <c r="C11" s="424"/>
      <c r="D11" s="424"/>
    </row>
    <row r="12" spans="1:6" ht="31.5" x14ac:dyDescent="0.25">
      <c r="A12" s="423" t="s">
        <v>592</v>
      </c>
      <c r="B12" s="424"/>
      <c r="C12" s="424"/>
      <c r="D12" s="424"/>
    </row>
    <row r="13" spans="1:6" x14ac:dyDescent="0.25">
      <c r="A13" s="423" t="s">
        <v>455</v>
      </c>
      <c r="B13" s="424"/>
      <c r="C13" s="424"/>
      <c r="D13" s="424"/>
    </row>
    <row r="14" spans="1:6" x14ac:dyDescent="0.25">
      <c r="A14" s="423" t="s">
        <v>89</v>
      </c>
      <c r="B14" s="424"/>
      <c r="C14" s="424"/>
      <c r="D14" s="424"/>
    </row>
    <row r="15" spans="1:6" s="545" customFormat="1" x14ac:dyDescent="0.25">
      <c r="A15" s="421" t="s">
        <v>90</v>
      </c>
      <c r="B15" s="408">
        <f>SUM(B11:B14)</f>
        <v>0</v>
      </c>
      <c r="C15" s="408">
        <f t="shared" ref="C15:D15" si="0">SUM(C11:C14)</f>
        <v>0</v>
      </c>
      <c r="D15" s="408">
        <f t="shared" si="0"/>
        <v>0</v>
      </c>
      <c r="E15" s="565"/>
    </row>
    <row r="16" spans="1:6" s="545" customFormat="1" x14ac:dyDescent="0.25">
      <c r="A16" s="423" t="s">
        <v>91</v>
      </c>
      <c r="B16" s="424"/>
      <c r="C16" s="424"/>
      <c r="D16" s="424"/>
      <c r="E16" s="565"/>
    </row>
    <row r="17" spans="1:5" s="545" customFormat="1" x14ac:dyDescent="0.25">
      <c r="A17" s="423" t="s">
        <v>92</v>
      </c>
      <c r="B17" s="424"/>
      <c r="C17" s="424"/>
      <c r="D17" s="424"/>
      <c r="E17" s="565"/>
    </row>
    <row r="18" spans="1:5" s="545" customFormat="1" x14ac:dyDescent="0.25">
      <c r="A18" s="423" t="s">
        <v>93</v>
      </c>
      <c r="B18" s="424"/>
      <c r="C18" s="424"/>
      <c r="D18" s="424"/>
      <c r="E18" s="565"/>
    </row>
    <row r="19" spans="1:5" s="545" customFormat="1" x14ac:dyDescent="0.25">
      <c r="A19" s="425" t="s">
        <v>94</v>
      </c>
      <c r="B19" s="424"/>
      <c r="C19" s="424"/>
      <c r="D19" s="424"/>
      <c r="E19" s="565"/>
    </row>
    <row r="20" spans="1:5" s="545" customFormat="1" x14ac:dyDescent="0.25">
      <c r="A20" s="423" t="s">
        <v>95</v>
      </c>
      <c r="B20" s="424"/>
      <c r="C20" s="424"/>
      <c r="D20" s="424"/>
      <c r="E20" s="565"/>
    </row>
    <row r="21" spans="1:5" s="545" customFormat="1" x14ac:dyDescent="0.25">
      <c r="A21" s="425" t="s">
        <v>96</v>
      </c>
      <c r="B21" s="424"/>
      <c r="C21" s="424"/>
      <c r="D21" s="424"/>
      <c r="E21" s="565"/>
    </row>
    <row r="22" spans="1:5" s="545" customFormat="1" x14ac:dyDescent="0.25">
      <c r="A22" s="425" t="s">
        <v>97</v>
      </c>
      <c r="B22" s="424"/>
      <c r="C22" s="424"/>
      <c r="D22" s="424"/>
      <c r="E22" s="565"/>
    </row>
    <row r="23" spans="1:5" s="545" customFormat="1" x14ac:dyDescent="0.25">
      <c r="A23" s="425" t="s">
        <v>98</v>
      </c>
      <c r="B23" s="424"/>
      <c r="C23" s="424"/>
      <c r="D23" s="424"/>
      <c r="E23" s="565"/>
    </row>
    <row r="24" spans="1:5" s="545" customFormat="1" x14ac:dyDescent="0.25">
      <c r="A24" s="421" t="s">
        <v>99</v>
      </c>
      <c r="B24" s="408">
        <f>SUM(B16:B23)</f>
        <v>0</v>
      </c>
      <c r="C24" s="408">
        <f t="shared" ref="C24:D24" si="1">SUM(C16:C23)</f>
        <v>0</v>
      </c>
      <c r="D24" s="408">
        <f t="shared" si="1"/>
        <v>0</v>
      </c>
      <c r="E24" s="565"/>
    </row>
    <row r="25" spans="1:5" s="545" customFormat="1" x14ac:dyDescent="0.25">
      <c r="A25" s="421" t="s">
        <v>64</v>
      </c>
      <c r="B25" s="408">
        <f>B15-B24</f>
        <v>0</v>
      </c>
      <c r="C25" s="408">
        <f>C15-C24</f>
        <v>0</v>
      </c>
      <c r="D25" s="408">
        <f>D15-D24</f>
        <v>0</v>
      </c>
      <c r="E25" s="565"/>
    </row>
    <row r="26" spans="1:5" s="547" customFormat="1" ht="12.75" x14ac:dyDescent="0.2">
      <c r="A26" s="426" t="s">
        <v>65</v>
      </c>
      <c r="B26" s="406" t="str">
        <f>IF(B15-B24&gt;0,B15-B24,"")</f>
        <v/>
      </c>
      <c r="C26" s="406" t="str">
        <f t="shared" ref="C26:D26" si="2">IF(C15-C24&gt;0,C15-C24,"")</f>
        <v/>
      </c>
      <c r="D26" s="406" t="str">
        <f t="shared" si="2"/>
        <v/>
      </c>
      <c r="E26" s="567"/>
    </row>
    <row r="27" spans="1:5" s="547" customFormat="1" ht="12.75" x14ac:dyDescent="0.2">
      <c r="A27" s="426" t="s">
        <v>66</v>
      </c>
      <c r="B27" s="406" t="str">
        <f>IF(B15-B24&lt;0,-B15+B24,"")</f>
        <v/>
      </c>
      <c r="C27" s="406" t="str">
        <f t="shared" ref="C27:D27" si="3">IF(C15-C24&lt;0,-C15+C24,"")</f>
        <v/>
      </c>
      <c r="D27" s="406" t="str">
        <f t="shared" si="3"/>
        <v/>
      </c>
      <c r="E27" s="567"/>
    </row>
    <row r="28" spans="1:5" x14ac:dyDescent="0.25">
      <c r="A28" s="421" t="s">
        <v>67</v>
      </c>
      <c r="B28" s="424"/>
      <c r="C28" s="424"/>
      <c r="D28" s="424"/>
    </row>
    <row r="29" spans="1:5" ht="31.5" x14ac:dyDescent="0.25">
      <c r="A29" s="425" t="s">
        <v>100</v>
      </c>
      <c r="B29" s="424"/>
      <c r="C29" s="424"/>
      <c r="D29" s="424"/>
    </row>
    <row r="30" spans="1:5" x14ac:dyDescent="0.25">
      <c r="A30" s="425" t="s">
        <v>101</v>
      </c>
      <c r="B30" s="424"/>
      <c r="C30" s="424"/>
      <c r="D30" s="424"/>
    </row>
    <row r="31" spans="1:5" x14ac:dyDescent="0.25">
      <c r="A31" s="425" t="s">
        <v>102</v>
      </c>
      <c r="B31" s="424"/>
      <c r="C31" s="424"/>
      <c r="D31" s="424"/>
    </row>
    <row r="32" spans="1:5" s="545" customFormat="1" x14ac:dyDescent="0.25">
      <c r="A32" s="421" t="s">
        <v>68</v>
      </c>
      <c r="B32" s="408">
        <f>SUM(B29:B31)</f>
        <v>0</v>
      </c>
      <c r="C32" s="408">
        <f t="shared" ref="C32:D32" si="4">SUM(C29:C31)</f>
        <v>0</v>
      </c>
      <c r="D32" s="408">
        <f t="shared" si="4"/>
        <v>0</v>
      </c>
      <c r="E32" s="565"/>
    </row>
    <row r="33" spans="1:5" s="545" customFormat="1" x14ac:dyDescent="0.25">
      <c r="A33" s="421" t="s">
        <v>69</v>
      </c>
      <c r="B33" s="408">
        <f>B28-B32</f>
        <v>0</v>
      </c>
      <c r="C33" s="408">
        <f>C28-C32</f>
        <v>0</v>
      </c>
      <c r="D33" s="408">
        <f>D28-D32</f>
        <v>0</v>
      </c>
      <c r="E33" s="565"/>
    </row>
    <row r="34" spans="1:5" s="547" customFormat="1" ht="12.75" x14ac:dyDescent="0.2">
      <c r="A34" s="426" t="s">
        <v>70</v>
      </c>
      <c r="B34" s="406" t="str">
        <f>IF(B28-B32&gt;0,B28-B32,"")</f>
        <v/>
      </c>
      <c r="C34" s="406" t="str">
        <f t="shared" ref="C34:D34" si="5">IF(C28-C32&gt;0,C28-C32,"")</f>
        <v/>
      </c>
      <c r="D34" s="406" t="str">
        <f t="shared" si="5"/>
        <v/>
      </c>
      <c r="E34" s="567"/>
    </row>
    <row r="35" spans="1:5" s="547" customFormat="1" ht="12.75" x14ac:dyDescent="0.2">
      <c r="A35" s="426" t="s">
        <v>71</v>
      </c>
      <c r="B35" s="406" t="str">
        <f>IF(B28-B32&lt;0,-B28+B32,"")</f>
        <v/>
      </c>
      <c r="C35" s="406" t="str">
        <f t="shared" ref="C35:D35" si="6">IF(C28-C32&lt;0,-C28+C32,"")</f>
        <v/>
      </c>
      <c r="D35" s="406" t="str">
        <f t="shared" si="6"/>
        <v/>
      </c>
      <c r="E35" s="567"/>
    </row>
    <row r="36" spans="1:5" s="545" customFormat="1" x14ac:dyDescent="0.25">
      <c r="A36" s="421" t="s">
        <v>72</v>
      </c>
      <c r="B36" s="408">
        <f>B25+B33</f>
        <v>0</v>
      </c>
      <c r="C36" s="408">
        <f t="shared" ref="C36:D36" si="7">C25+C33</f>
        <v>0</v>
      </c>
      <c r="D36" s="408">
        <f t="shared" si="7"/>
        <v>0</v>
      </c>
      <c r="E36" s="565"/>
    </row>
    <row r="37" spans="1:5" s="547" customFormat="1" ht="12.75" x14ac:dyDescent="0.2">
      <c r="A37" s="426" t="s">
        <v>73</v>
      </c>
      <c r="B37" s="406" t="str">
        <f>IF(B25+B33&gt;0,B25+B33,"")</f>
        <v/>
      </c>
      <c r="C37" s="406" t="str">
        <f t="shared" ref="C37:D37" si="8">IF(C25+C33&gt;0,C25+C33,"")</f>
        <v/>
      </c>
      <c r="D37" s="406" t="str">
        <f t="shared" si="8"/>
        <v/>
      </c>
      <c r="E37" s="567"/>
    </row>
    <row r="38" spans="1:5" s="547" customFormat="1" ht="12.75" x14ac:dyDescent="0.2">
      <c r="A38" s="426" t="s">
        <v>74</v>
      </c>
      <c r="B38" s="406" t="str">
        <f>IF(B25+B33&lt;0,-B25-B33,"")</f>
        <v/>
      </c>
      <c r="C38" s="406" t="str">
        <f t="shared" ref="C38:D38" si="9">IF(C25+C33&lt;0,-C25-C33,"")</f>
        <v/>
      </c>
      <c r="D38" s="406" t="str">
        <f t="shared" si="9"/>
        <v/>
      </c>
      <c r="E38" s="567"/>
    </row>
    <row r="39" spans="1:5" s="565" customFormat="1" x14ac:dyDescent="0.25">
      <c r="A39" s="421" t="s">
        <v>75</v>
      </c>
      <c r="B39" s="427"/>
      <c r="C39" s="427"/>
      <c r="D39" s="427"/>
    </row>
    <row r="40" spans="1:5" s="565" customFormat="1" x14ac:dyDescent="0.25">
      <c r="A40" s="421" t="s">
        <v>76</v>
      </c>
      <c r="B40" s="427"/>
      <c r="C40" s="427"/>
      <c r="D40" s="427"/>
    </row>
    <row r="41" spans="1:5" s="565" customFormat="1" x14ac:dyDescent="0.25">
      <c r="A41" s="421" t="s">
        <v>77</v>
      </c>
      <c r="B41" s="408">
        <f>B39-B40</f>
        <v>0</v>
      </c>
      <c r="C41" s="408">
        <f t="shared" ref="C41:D41" si="10">C39-C40</f>
        <v>0</v>
      </c>
      <c r="D41" s="408">
        <f t="shared" si="10"/>
        <v>0</v>
      </c>
    </row>
    <row r="42" spans="1:5" s="567" customFormat="1" ht="12.75" x14ac:dyDescent="0.2">
      <c r="A42" s="426" t="s">
        <v>78</v>
      </c>
      <c r="B42" s="406" t="str">
        <f>IF(B39-B40&gt;0,B39-B40,"")</f>
        <v/>
      </c>
      <c r="C42" s="406" t="str">
        <f t="shared" ref="C42:D42" si="11">IF(C39-C40&gt;0,C39-C40,"")</f>
        <v/>
      </c>
      <c r="D42" s="406" t="str">
        <f t="shared" si="11"/>
        <v/>
      </c>
    </row>
    <row r="43" spans="1:5" s="567" customFormat="1" ht="12.75" x14ac:dyDescent="0.2">
      <c r="A43" s="426" t="s">
        <v>79</v>
      </c>
      <c r="B43" s="406" t="str">
        <f>IF(B39-B40&lt;0,-B39+B40,"")</f>
        <v/>
      </c>
      <c r="C43" s="406" t="str">
        <f t="shared" ref="C43:D43" si="12">IF(C39-C40&lt;0,-C39+C40,"")</f>
        <v/>
      </c>
      <c r="D43" s="406" t="str">
        <f t="shared" si="12"/>
        <v/>
      </c>
    </row>
    <row r="44" spans="1:5" s="565" customFormat="1" x14ac:dyDescent="0.25">
      <c r="A44" s="421" t="s">
        <v>80</v>
      </c>
      <c r="B44" s="408">
        <f>B15+B28+B39</f>
        <v>0</v>
      </c>
      <c r="C44" s="408">
        <f t="shared" ref="C44:D44" si="13">C15+C28+C39</f>
        <v>0</v>
      </c>
      <c r="D44" s="408">
        <f t="shared" si="13"/>
        <v>0</v>
      </c>
    </row>
    <row r="45" spans="1:5" s="565" customFormat="1" x14ac:dyDescent="0.25">
      <c r="A45" s="421" t="s">
        <v>81</v>
      </c>
      <c r="B45" s="408">
        <f>B24+B32+B40</f>
        <v>0</v>
      </c>
      <c r="C45" s="408">
        <f t="shared" ref="C45:D45" si="14">C24+C32+C40</f>
        <v>0</v>
      </c>
      <c r="D45" s="408">
        <f t="shared" si="14"/>
        <v>0</v>
      </c>
    </row>
    <row r="46" spans="1:5" s="565" customFormat="1" x14ac:dyDescent="0.25">
      <c r="A46" s="421" t="s">
        <v>82</v>
      </c>
      <c r="B46" s="408">
        <f>B44-B45</f>
        <v>0</v>
      </c>
      <c r="C46" s="408">
        <f t="shared" ref="C46:D46" si="15">C44-C45</f>
        <v>0</v>
      </c>
      <c r="D46" s="408">
        <f t="shared" si="15"/>
        <v>0</v>
      </c>
    </row>
    <row r="47" spans="1:5" s="567" customFormat="1" ht="12.75" x14ac:dyDescent="0.2">
      <c r="A47" s="426" t="s">
        <v>83</v>
      </c>
      <c r="B47" s="406" t="str">
        <f>IF(B44-B45&gt;0,B44-B45,"")</f>
        <v/>
      </c>
      <c r="C47" s="406" t="str">
        <f t="shared" ref="C47:D47" si="16">IF(C44-C45&gt;0,C44-C45,"")</f>
        <v/>
      </c>
      <c r="D47" s="406" t="str">
        <f t="shared" si="16"/>
        <v/>
      </c>
    </row>
    <row r="48" spans="1:5" s="567" customFormat="1" ht="12.75" x14ac:dyDescent="0.2">
      <c r="A48" s="426" t="s">
        <v>84</v>
      </c>
      <c r="B48" s="406" t="str">
        <f>IF(B44-B45&lt;0,-B44+B45,"")</f>
        <v/>
      </c>
      <c r="C48" s="406" t="str">
        <f t="shared" ref="C48:D48" si="17">IF(C44-C45&lt;0,-C44+C45,"")</f>
        <v/>
      </c>
      <c r="D48" s="406" t="str">
        <f t="shared" si="17"/>
        <v/>
      </c>
    </row>
    <row r="49" spans="1:6" s="566" customFormat="1" x14ac:dyDescent="0.25">
      <c r="A49" s="423" t="s">
        <v>104</v>
      </c>
      <c r="B49" s="424"/>
      <c r="C49" s="424"/>
      <c r="D49" s="424"/>
    </row>
    <row r="50" spans="1:6" s="565" customFormat="1" x14ac:dyDescent="0.25">
      <c r="A50" s="421" t="s">
        <v>85</v>
      </c>
      <c r="B50" s="408">
        <f>B46-B49</f>
        <v>0</v>
      </c>
      <c r="C50" s="408">
        <f t="shared" ref="C50:D50" si="18">C46-C49</f>
        <v>0</v>
      </c>
      <c r="D50" s="408">
        <f t="shared" si="18"/>
        <v>0</v>
      </c>
    </row>
    <row r="51" spans="1:6" s="567" customFormat="1" ht="12.75" x14ac:dyDescent="0.2">
      <c r="A51" s="426" t="s">
        <v>86</v>
      </c>
      <c r="B51" s="406" t="str">
        <f>IF(B46-B49&gt;0,B46-B49,"")</f>
        <v/>
      </c>
      <c r="C51" s="406" t="str">
        <f t="shared" ref="C51:D51" si="19">IF(C46-C49&gt;0,C46-C49,"")</f>
        <v/>
      </c>
      <c r="D51" s="406" t="str">
        <f t="shared" si="19"/>
        <v/>
      </c>
    </row>
    <row r="52" spans="1:6" s="567" customFormat="1" ht="12.75" x14ac:dyDescent="0.2">
      <c r="A52" s="426" t="s">
        <v>87</v>
      </c>
      <c r="B52" s="406" t="str">
        <f>IF(B46-B49&lt;0,-B46+B49,"")</f>
        <v/>
      </c>
      <c r="C52" s="406" t="str">
        <f t="shared" ref="C52:D52" si="20">IF(C46-C49&lt;0,-C46+C49,"")</f>
        <v/>
      </c>
      <c r="D52" s="406" t="str">
        <f t="shared" si="20"/>
        <v/>
      </c>
    </row>
    <row r="53" spans="1:6" s="566" customFormat="1" ht="12.75" x14ac:dyDescent="0.2">
      <c r="A53" s="282"/>
      <c r="B53" s="24"/>
      <c r="C53" s="24"/>
      <c r="D53" s="24"/>
    </row>
    <row r="54" spans="1:6" x14ac:dyDescent="0.25">
      <c r="A54" s="428" t="s">
        <v>788</v>
      </c>
      <c r="B54" s="424"/>
      <c r="C54" s="424"/>
      <c r="D54" s="424"/>
      <c r="F54" s="568"/>
    </row>
    <row r="55" spans="1:6" ht="31.5" x14ac:dyDescent="0.25">
      <c r="A55" s="428" t="s">
        <v>789</v>
      </c>
      <c r="B55" s="424"/>
      <c r="C55" s="424"/>
      <c r="D55" s="424"/>
    </row>
    <row r="56" spans="1:6" x14ac:dyDescent="0.25">
      <c r="A56" s="429" t="s">
        <v>88</v>
      </c>
      <c r="B56" s="430">
        <f>B19</f>
        <v>0</v>
      </c>
      <c r="C56" s="430">
        <f>C19</f>
        <v>0</v>
      </c>
      <c r="D56" s="430">
        <f>D19</f>
        <v>0</v>
      </c>
    </row>
    <row r="57" spans="1:6" x14ac:dyDescent="0.25">
      <c r="A57" s="431" t="s">
        <v>790</v>
      </c>
      <c r="B57" s="430" t="str">
        <f>IFERROR(B56/B54,"")</f>
        <v/>
      </c>
      <c r="C57" s="430" t="str">
        <f t="shared" ref="C57:D57" si="21">IFERROR(C56/C54,"")</f>
        <v/>
      </c>
      <c r="D57" s="430" t="str">
        <f t="shared" si="21"/>
        <v/>
      </c>
    </row>
    <row r="58" spans="1:6" x14ac:dyDescent="0.25">
      <c r="A58" s="431" t="s">
        <v>791</v>
      </c>
      <c r="B58" s="430" t="str">
        <f>IFERROR(B56/B55,"")</f>
        <v/>
      </c>
      <c r="C58" s="430" t="str">
        <f t="shared" ref="C58:D58" si="22">IFERROR(C56/C55,"")</f>
        <v/>
      </c>
      <c r="D58" s="430" t="str">
        <f t="shared" si="22"/>
        <v/>
      </c>
    </row>
    <row r="59" spans="1:6" s="566" customFormat="1" ht="12.75" x14ac:dyDescent="0.2">
      <c r="A59" s="569"/>
      <c r="B59" s="546"/>
      <c r="C59" s="546"/>
      <c r="D59" s="546"/>
    </row>
    <row r="60" spans="1:6" x14ac:dyDescent="0.25">
      <c r="A60" s="431" t="s">
        <v>671</v>
      </c>
      <c r="B60" s="424"/>
      <c r="C60" s="424"/>
      <c r="D60" s="424"/>
    </row>
    <row r="61" spans="1:6" x14ac:dyDescent="0.25">
      <c r="A61" s="431" t="s">
        <v>672</v>
      </c>
      <c r="B61" s="424"/>
      <c r="C61" s="424"/>
      <c r="D61" s="424"/>
    </row>
    <row r="62" spans="1:6" s="566" customFormat="1" ht="12.75" x14ac:dyDescent="0.2">
      <c r="A62" s="569"/>
      <c r="B62" s="546"/>
      <c r="C62" s="546"/>
      <c r="D62" s="546"/>
    </row>
    <row r="63" spans="1:6" s="566" customFormat="1" x14ac:dyDescent="0.2">
      <c r="A63" s="736" t="s">
        <v>423</v>
      </c>
      <c r="B63" s="737"/>
      <c r="C63" s="737"/>
      <c r="D63" s="738"/>
    </row>
    <row r="64" spans="1:6" s="566" customFormat="1" x14ac:dyDescent="0.25">
      <c r="A64" s="431" t="s">
        <v>792</v>
      </c>
      <c r="B64" s="430" t="str">
        <f>IFERROR(B11/B54,"")</f>
        <v/>
      </c>
      <c r="C64" s="430" t="str">
        <f>IFERROR(C11/C54,"")</f>
        <v/>
      </c>
      <c r="D64" s="430" t="str">
        <f>IFERROR(D11/D54,"")</f>
        <v/>
      </c>
    </row>
    <row r="65" spans="1:4" ht="31.5" x14ac:dyDescent="0.25">
      <c r="A65" s="431" t="s">
        <v>793</v>
      </c>
      <c r="B65" s="430" t="str">
        <f>IFERROR(B11/B55,"")</f>
        <v/>
      </c>
      <c r="C65" s="430" t="str">
        <f>IFERROR(C11/C55,"")</f>
        <v/>
      </c>
      <c r="D65" s="430" t="str">
        <f>IFERROR(D11/D55,"")</f>
        <v/>
      </c>
    </row>
    <row r="66" spans="1:4" x14ac:dyDescent="0.25">
      <c r="A66" s="431" t="s">
        <v>795</v>
      </c>
      <c r="B66" s="430" t="str">
        <f>IFERROR(B50/B54,"")</f>
        <v/>
      </c>
      <c r="C66" s="430" t="str">
        <f t="shared" ref="C66:D66" si="23">IFERROR(C50/C54,"")</f>
        <v/>
      </c>
      <c r="D66" s="430" t="str">
        <f t="shared" si="23"/>
        <v/>
      </c>
    </row>
    <row r="67" spans="1:4" ht="31.5" x14ac:dyDescent="0.25">
      <c r="A67" s="431" t="s">
        <v>794</v>
      </c>
      <c r="B67" s="430" t="str">
        <f>IFERROR(B50/B55,"")</f>
        <v/>
      </c>
      <c r="C67" s="430" t="str">
        <f t="shared" ref="C67:D67" si="24">IFERROR(C50/C55,"")</f>
        <v/>
      </c>
      <c r="D67" s="430" t="str">
        <f t="shared" si="24"/>
        <v/>
      </c>
    </row>
    <row r="68" spans="1:4" x14ac:dyDescent="0.25">
      <c r="A68" s="271"/>
    </row>
  </sheetData>
  <mergeCells count="3">
    <mergeCell ref="A3:D3"/>
    <mergeCell ref="A6:D6"/>
    <mergeCell ref="A63:D63"/>
  </mergeCells>
  <pageMargins left="0.74803149606299213" right="0.74803149606299213" top="0.98425196850393704" bottom="0.98425196850393704" header="0.51181102362204722" footer="0.51181102362204722"/>
  <pageSetup paperSize="9" fitToHeight="0" orientation="landscape" r:id="rId1"/>
  <headerFooter alignWithMargins="0">
    <oddHeader>&amp;C&amp;"Arial,Bold"&amp;16 &amp;K03+0002. CONTUL DE PROFIT ȘI PIERDERE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100"/>
  <sheetViews>
    <sheetView zoomScale="80" zoomScaleNormal="80" workbookViewId="0">
      <selection activeCell="B6" sqref="B6"/>
    </sheetView>
  </sheetViews>
  <sheetFormatPr defaultRowHeight="12.75" x14ac:dyDescent="0.2"/>
  <cols>
    <col min="1" max="1" width="38.5703125" customWidth="1"/>
    <col min="2" max="2" width="23.5703125" style="14" customWidth="1"/>
    <col min="3" max="4" width="13.85546875" style="14" bestFit="1" customWidth="1"/>
    <col min="5" max="5" width="13.85546875" style="13" bestFit="1" customWidth="1"/>
    <col min="7" max="7" width="37.85546875" customWidth="1"/>
    <col min="8" max="8" width="9.5703125" style="299" bestFit="1" customWidth="1"/>
    <col min="9" max="9" width="11.140625" style="299" customWidth="1"/>
    <col min="10" max="10" width="9.5703125" style="299" bestFit="1" customWidth="1"/>
    <col min="12" max="12" width="37.85546875" customWidth="1"/>
    <col min="13" max="13" width="11.85546875" style="299" customWidth="1"/>
    <col min="14" max="14" width="12.7109375" style="299" customWidth="1"/>
  </cols>
  <sheetData>
    <row r="1" spans="1:16" ht="20.25" x14ac:dyDescent="0.25">
      <c r="A1" s="10" t="s">
        <v>773</v>
      </c>
      <c r="B1" s="55"/>
      <c r="C1" s="55"/>
      <c r="D1" s="55"/>
      <c r="E1" s="56"/>
      <c r="F1" s="51"/>
      <c r="G1" s="57"/>
      <c r="H1" s="294"/>
      <c r="I1" s="294"/>
      <c r="J1" s="294"/>
      <c r="K1" s="57"/>
      <c r="L1" s="57"/>
      <c r="M1" s="294"/>
      <c r="N1" s="294"/>
      <c r="O1" s="57"/>
    </row>
    <row r="2" spans="1:16" s="68" customFormat="1" ht="42" customHeight="1" x14ac:dyDescent="0.35">
      <c r="A2" s="739" t="s">
        <v>187</v>
      </c>
      <c r="B2" s="739"/>
      <c r="C2" s="739"/>
      <c r="D2" s="739"/>
      <c r="E2" s="66"/>
      <c r="F2" s="67"/>
      <c r="H2" s="295"/>
      <c r="I2" s="295"/>
      <c r="J2" s="295"/>
      <c r="M2" s="295"/>
      <c r="N2" s="295"/>
    </row>
    <row r="3" spans="1:16" ht="20.25" x14ac:dyDescent="0.3">
      <c r="A3" s="740" t="s">
        <v>175</v>
      </c>
      <c r="B3" s="740"/>
      <c r="C3" s="740"/>
      <c r="D3" s="740"/>
      <c r="E3" s="1"/>
      <c r="F3" s="2"/>
      <c r="G3" s="740" t="s">
        <v>176</v>
      </c>
      <c r="H3" s="740"/>
      <c r="I3" s="740"/>
      <c r="J3" s="740"/>
      <c r="L3" s="740" t="s">
        <v>176</v>
      </c>
      <c r="M3" s="740"/>
      <c r="N3" s="740"/>
      <c r="O3" s="740"/>
    </row>
    <row r="4" spans="1:16" ht="15.75" x14ac:dyDescent="0.25">
      <c r="A4" s="432" t="str">
        <f>'1 Bilant'!A7</f>
        <v>BILANT</v>
      </c>
      <c r="B4" s="433" t="str">
        <f>'1 Bilant'!B10</f>
        <v>N-2</v>
      </c>
      <c r="C4" s="433" t="str">
        <f>'1 Bilant'!C10</f>
        <v>N-1</v>
      </c>
      <c r="D4" s="433" t="str">
        <f>'1 Bilant'!D10</f>
        <v>N</v>
      </c>
      <c r="E4" s="1"/>
      <c r="F4" s="2"/>
      <c r="G4" s="438" t="s">
        <v>125</v>
      </c>
      <c r="H4" s="439" t="str">
        <f>B4</f>
        <v>N-2</v>
      </c>
      <c r="I4" s="439" t="str">
        <f t="shared" ref="I4:J4" si="0">C4</f>
        <v>N-1</v>
      </c>
      <c r="J4" s="439" t="str">
        <f t="shared" si="0"/>
        <v>N</v>
      </c>
      <c r="L4" s="438" t="s">
        <v>126</v>
      </c>
      <c r="M4" s="439" t="str">
        <f>C4</f>
        <v>N-1</v>
      </c>
      <c r="N4" s="439" t="str">
        <f>D4</f>
        <v>N</v>
      </c>
    </row>
    <row r="5" spans="1:16" s="3" customFormat="1" ht="15.75" x14ac:dyDescent="0.25">
      <c r="A5" s="432" t="s">
        <v>108</v>
      </c>
      <c r="B5" s="434">
        <f>'1 Bilant'!B20</f>
        <v>0</v>
      </c>
      <c r="C5" s="434">
        <f>'1 Bilant'!C20</f>
        <v>0</v>
      </c>
      <c r="D5" s="434">
        <f>'1 Bilant'!D20</f>
        <v>0</v>
      </c>
      <c r="E5" s="5"/>
      <c r="G5" s="432" t="s">
        <v>108</v>
      </c>
      <c r="H5" s="440" t="str">
        <f>IFERROR(B5/B$22,"")</f>
        <v/>
      </c>
      <c r="I5" s="440" t="str">
        <f t="shared" ref="I5:J5" si="1">IFERROR(C5/C$22,"")</f>
        <v/>
      </c>
      <c r="J5" s="440" t="str">
        <f t="shared" si="1"/>
        <v/>
      </c>
      <c r="L5" s="432" t="s">
        <v>108</v>
      </c>
      <c r="M5" s="440" t="str">
        <f>IFERROR((C5-B5)/B5,"")</f>
        <v/>
      </c>
      <c r="N5" s="440" t="str">
        <f>IFERROR((D5-C5)/C5,"")</f>
        <v/>
      </c>
    </row>
    <row r="6" spans="1:16" s="3" customFormat="1" ht="15.75" x14ac:dyDescent="0.25">
      <c r="A6" s="432" t="s">
        <v>109</v>
      </c>
      <c r="B6" s="434">
        <f>SUM(B7:B10)</f>
        <v>0</v>
      </c>
      <c r="C6" s="434">
        <f t="shared" ref="C6:D6" si="2">SUM(C7:C10)</f>
        <v>0</v>
      </c>
      <c r="D6" s="434">
        <f t="shared" si="2"/>
        <v>0</v>
      </c>
      <c r="E6" s="5"/>
      <c r="G6" s="432" t="s">
        <v>109</v>
      </c>
      <c r="H6" s="440" t="str">
        <f t="shared" ref="H6:H23" si="3">IFERROR(B6/B$22,"")</f>
        <v/>
      </c>
      <c r="I6" s="440" t="str">
        <f t="shared" ref="I6:I23" si="4">IFERROR(C6/C$22,"")</f>
        <v/>
      </c>
      <c r="J6" s="440" t="str">
        <f t="shared" ref="J6:J23" si="5">IFERROR(D6/D$22,"")</f>
        <v/>
      </c>
      <c r="L6" s="432" t="s">
        <v>109</v>
      </c>
      <c r="M6" s="440" t="str">
        <f t="shared" ref="M6:M23" si="6">IFERROR((C6-B6)/B6,"")</f>
        <v/>
      </c>
      <c r="N6" s="440" t="str">
        <f t="shared" ref="N6:N23" si="7">IFERROR((D6-C6)/C6,"")</f>
        <v/>
      </c>
    </row>
    <row r="7" spans="1:16" s="3" customFormat="1" ht="15.75" x14ac:dyDescent="0.25">
      <c r="A7" s="435" t="s">
        <v>107</v>
      </c>
      <c r="B7" s="436">
        <f>'1 Bilant'!B27</f>
        <v>0</v>
      </c>
      <c r="C7" s="436">
        <f>'1 Bilant'!C27</f>
        <v>0</v>
      </c>
      <c r="D7" s="436">
        <f>'1 Bilant'!D27</f>
        <v>0</v>
      </c>
      <c r="E7" s="5"/>
      <c r="G7" s="435" t="s">
        <v>107</v>
      </c>
      <c r="H7" s="440" t="str">
        <f t="shared" si="3"/>
        <v/>
      </c>
      <c r="I7" s="440" t="str">
        <f t="shared" si="4"/>
        <v/>
      </c>
      <c r="J7" s="440" t="str">
        <f t="shared" si="5"/>
        <v/>
      </c>
      <c r="K7" s="2"/>
      <c r="L7" s="435" t="s">
        <v>107</v>
      </c>
      <c r="M7" s="441" t="str">
        <f t="shared" si="6"/>
        <v/>
      </c>
      <c r="N7" s="441" t="str">
        <f t="shared" si="7"/>
        <v/>
      </c>
      <c r="O7" s="2"/>
      <c r="P7" s="2"/>
    </row>
    <row r="8" spans="1:16" s="3" customFormat="1" ht="15.75" x14ac:dyDescent="0.25">
      <c r="A8" s="435" t="s">
        <v>106</v>
      </c>
      <c r="B8" s="436">
        <f>'1 Bilant'!B28</f>
        <v>0</v>
      </c>
      <c r="C8" s="436">
        <f>'1 Bilant'!C28</f>
        <v>0</v>
      </c>
      <c r="D8" s="436">
        <f>'1 Bilant'!D28</f>
        <v>0</v>
      </c>
      <c r="E8" s="5"/>
      <c r="G8" s="435" t="s">
        <v>106</v>
      </c>
      <c r="H8" s="440" t="str">
        <f t="shared" si="3"/>
        <v/>
      </c>
      <c r="I8" s="440" t="str">
        <f t="shared" si="4"/>
        <v/>
      </c>
      <c r="J8" s="440" t="str">
        <f t="shared" si="5"/>
        <v/>
      </c>
      <c r="K8" s="2"/>
      <c r="L8" s="435" t="s">
        <v>106</v>
      </c>
      <c r="M8" s="441" t="str">
        <f t="shared" si="6"/>
        <v/>
      </c>
      <c r="N8" s="441" t="str">
        <f t="shared" si="7"/>
        <v/>
      </c>
      <c r="O8" s="2"/>
      <c r="P8" s="2"/>
    </row>
    <row r="9" spans="1:16" s="3" customFormat="1" ht="15.75" x14ac:dyDescent="0.25">
      <c r="A9" s="435" t="s">
        <v>127</v>
      </c>
      <c r="B9" s="436">
        <f>'1 Bilant'!B32</f>
        <v>0</v>
      </c>
      <c r="C9" s="436">
        <f>'1 Bilant'!C32</f>
        <v>0</v>
      </c>
      <c r="D9" s="436">
        <f>'1 Bilant'!D32</f>
        <v>0</v>
      </c>
      <c r="E9" s="5"/>
      <c r="G9" s="435" t="s">
        <v>127</v>
      </c>
      <c r="H9" s="440" t="str">
        <f t="shared" si="3"/>
        <v/>
      </c>
      <c r="I9" s="440" t="str">
        <f t="shared" si="4"/>
        <v/>
      </c>
      <c r="J9" s="440" t="str">
        <f t="shared" si="5"/>
        <v/>
      </c>
      <c r="K9" s="2"/>
      <c r="L9" s="435" t="s">
        <v>127</v>
      </c>
      <c r="M9" s="441" t="str">
        <f t="shared" si="6"/>
        <v/>
      </c>
      <c r="N9" s="441" t="str">
        <f t="shared" si="7"/>
        <v/>
      </c>
      <c r="O9" s="2"/>
      <c r="P9" s="2"/>
    </row>
    <row r="10" spans="1:16" s="3" customFormat="1" ht="15.75" x14ac:dyDescent="0.25">
      <c r="A10" s="435" t="s">
        <v>105</v>
      </c>
      <c r="B10" s="436">
        <f>'1 Bilant'!B29+'1 Bilant'!B30</f>
        <v>0</v>
      </c>
      <c r="C10" s="436">
        <f>'1 Bilant'!C29+'1 Bilant'!C30</f>
        <v>0</v>
      </c>
      <c r="D10" s="436">
        <f>'1 Bilant'!D29+'1 Bilant'!D30</f>
        <v>0</v>
      </c>
      <c r="E10" s="5"/>
      <c r="G10" s="435" t="s">
        <v>105</v>
      </c>
      <c r="H10" s="440" t="str">
        <f t="shared" si="3"/>
        <v/>
      </c>
      <c r="I10" s="440" t="str">
        <f t="shared" si="4"/>
        <v/>
      </c>
      <c r="J10" s="440" t="str">
        <f t="shared" si="5"/>
        <v/>
      </c>
      <c r="K10" s="2"/>
      <c r="L10" s="435" t="s">
        <v>105</v>
      </c>
      <c r="M10" s="441" t="str">
        <f t="shared" si="6"/>
        <v/>
      </c>
      <c r="N10" s="441" t="str">
        <f t="shared" si="7"/>
        <v/>
      </c>
      <c r="O10" s="2"/>
      <c r="P10" s="2"/>
    </row>
    <row r="11" spans="1:16" s="3" customFormat="1" ht="15.75" x14ac:dyDescent="0.25">
      <c r="A11" s="432" t="s">
        <v>110</v>
      </c>
      <c r="B11" s="434">
        <f>B5+B6</f>
        <v>0</v>
      </c>
      <c r="C11" s="434">
        <f t="shared" ref="C11:D11" si="8">C5+C6</f>
        <v>0</v>
      </c>
      <c r="D11" s="434">
        <f t="shared" si="8"/>
        <v>0</v>
      </c>
      <c r="E11" s="5"/>
      <c r="G11" s="432" t="s">
        <v>110</v>
      </c>
      <c r="H11" s="440" t="str">
        <f t="shared" si="3"/>
        <v/>
      </c>
      <c r="I11" s="440" t="str">
        <f t="shared" si="4"/>
        <v/>
      </c>
      <c r="J11" s="440" t="str">
        <f t="shared" si="5"/>
        <v/>
      </c>
      <c r="L11" s="432" t="s">
        <v>110</v>
      </c>
      <c r="M11" s="440" t="str">
        <f t="shared" si="6"/>
        <v/>
      </c>
      <c r="N11" s="440" t="str">
        <f t="shared" si="7"/>
        <v/>
      </c>
    </row>
    <row r="12" spans="1:16" s="3" customFormat="1" ht="15.75" x14ac:dyDescent="0.25">
      <c r="A12" s="432" t="s">
        <v>111</v>
      </c>
      <c r="B12" s="434">
        <f>SUM(B13:B16)</f>
        <v>0</v>
      </c>
      <c r="C12" s="434">
        <f>SUM(C13:C16)</f>
        <v>0</v>
      </c>
      <c r="D12" s="434">
        <f t="shared" ref="D12" si="9">SUM(D13:D16)</f>
        <v>0</v>
      </c>
      <c r="E12" s="5"/>
      <c r="G12" s="432" t="s">
        <v>111</v>
      </c>
      <c r="H12" s="440" t="str">
        <f t="shared" si="3"/>
        <v/>
      </c>
      <c r="I12" s="440" t="str">
        <f t="shared" si="4"/>
        <v/>
      </c>
      <c r="J12" s="440" t="str">
        <f t="shared" si="5"/>
        <v/>
      </c>
      <c r="L12" s="432" t="s">
        <v>111</v>
      </c>
      <c r="M12" s="440" t="str">
        <f t="shared" si="6"/>
        <v/>
      </c>
      <c r="N12" s="440" t="str">
        <f t="shared" si="7"/>
        <v/>
      </c>
    </row>
    <row r="13" spans="1:16" s="2" customFormat="1" ht="15.75" x14ac:dyDescent="0.25">
      <c r="A13" s="437" t="s">
        <v>113</v>
      </c>
      <c r="B13" s="436">
        <f>'1 Bilant'!B34+'1 Bilant'!B35</f>
        <v>0</v>
      </c>
      <c r="C13" s="436">
        <f>'1 Bilant'!C34+'1 Bilant'!C35</f>
        <v>0</v>
      </c>
      <c r="D13" s="436">
        <f>'1 Bilant'!D34+'1 Bilant'!D35</f>
        <v>0</v>
      </c>
      <c r="E13" s="1"/>
      <c r="G13" s="435" t="s">
        <v>113</v>
      </c>
      <c r="H13" s="440" t="str">
        <f t="shared" si="3"/>
        <v/>
      </c>
      <c r="I13" s="440" t="str">
        <f t="shared" si="4"/>
        <v/>
      </c>
      <c r="J13" s="440" t="str">
        <f t="shared" si="5"/>
        <v/>
      </c>
      <c r="L13" s="435" t="s">
        <v>113</v>
      </c>
      <c r="M13" s="441" t="str">
        <f t="shared" si="6"/>
        <v/>
      </c>
      <c r="N13" s="441" t="str">
        <f t="shared" si="7"/>
        <v/>
      </c>
    </row>
    <row r="14" spans="1:16" s="2" customFormat="1" ht="15.75" x14ac:dyDescent="0.25">
      <c r="A14" s="435" t="s">
        <v>31</v>
      </c>
      <c r="B14" s="436">
        <f>'1 Bilant'!B37</f>
        <v>0</v>
      </c>
      <c r="C14" s="436">
        <f>'1 Bilant'!C37</f>
        <v>0</v>
      </c>
      <c r="D14" s="436">
        <f>'1 Bilant'!D37</f>
        <v>0</v>
      </c>
      <c r="E14" s="1"/>
      <c r="G14" s="435" t="s">
        <v>31</v>
      </c>
      <c r="H14" s="440" t="str">
        <f t="shared" si="3"/>
        <v/>
      </c>
      <c r="I14" s="440" t="str">
        <f t="shared" si="4"/>
        <v/>
      </c>
      <c r="J14" s="440" t="str">
        <f t="shared" si="5"/>
        <v/>
      </c>
      <c r="L14" s="435" t="s">
        <v>31</v>
      </c>
      <c r="M14" s="441" t="str">
        <f t="shared" si="6"/>
        <v/>
      </c>
      <c r="N14" s="441" t="str">
        <f t="shared" si="7"/>
        <v/>
      </c>
    </row>
    <row r="15" spans="1:16" s="2" customFormat="1" ht="15.75" x14ac:dyDescent="0.25">
      <c r="A15" s="435" t="s">
        <v>112</v>
      </c>
      <c r="B15" s="436">
        <f>'1 Bilant'!B36+'1 Bilant'!B39+'1 Bilant'!B40+'1 Bilant'!B41</f>
        <v>0</v>
      </c>
      <c r="C15" s="436">
        <f>'1 Bilant'!C36+'1 Bilant'!C39+'1 Bilant'!C40+'1 Bilant'!C41</f>
        <v>0</v>
      </c>
      <c r="D15" s="436">
        <f>'1 Bilant'!D36+'1 Bilant'!D39+'1 Bilant'!D40+'1 Bilant'!D41</f>
        <v>0</v>
      </c>
      <c r="E15" s="1"/>
      <c r="G15" s="435" t="s">
        <v>112</v>
      </c>
      <c r="H15" s="440" t="str">
        <f t="shared" si="3"/>
        <v/>
      </c>
      <c r="I15" s="440" t="str">
        <f t="shared" si="4"/>
        <v/>
      </c>
      <c r="J15" s="440" t="str">
        <f t="shared" si="5"/>
        <v/>
      </c>
      <c r="L15" s="435" t="s">
        <v>112</v>
      </c>
      <c r="M15" s="441" t="str">
        <f t="shared" si="6"/>
        <v/>
      </c>
      <c r="N15" s="441" t="str">
        <f t="shared" si="7"/>
        <v/>
      </c>
    </row>
    <row r="16" spans="1:16" s="2" customFormat="1" ht="15.75" x14ac:dyDescent="0.25">
      <c r="A16" s="435" t="s">
        <v>118</v>
      </c>
      <c r="B16" s="436">
        <f>'1 Bilant'!B56</f>
        <v>0</v>
      </c>
      <c r="C16" s="436">
        <f>'1 Bilant'!C56</f>
        <v>0</v>
      </c>
      <c r="D16" s="436">
        <f>'1 Bilant'!D56</f>
        <v>0</v>
      </c>
      <c r="E16" s="1"/>
      <c r="G16" s="435" t="s">
        <v>118</v>
      </c>
      <c r="H16" s="440" t="str">
        <f t="shared" si="3"/>
        <v/>
      </c>
      <c r="I16" s="440" t="str">
        <f t="shared" si="4"/>
        <v/>
      </c>
      <c r="J16" s="440" t="str">
        <f t="shared" si="5"/>
        <v/>
      </c>
      <c r="L16" s="435" t="s">
        <v>118</v>
      </c>
      <c r="M16" s="441" t="str">
        <f t="shared" si="6"/>
        <v/>
      </c>
      <c r="N16" s="441" t="str">
        <f t="shared" si="7"/>
        <v/>
      </c>
    </row>
    <row r="17" spans="1:15" s="3" customFormat="1" ht="15.75" x14ac:dyDescent="0.25">
      <c r="A17" s="432" t="s">
        <v>114</v>
      </c>
      <c r="B17" s="434">
        <f>SUM(B18:B20)</f>
        <v>0</v>
      </c>
      <c r="C17" s="434">
        <f t="shared" ref="C17:D17" si="10">SUM(C18:C20)</f>
        <v>0</v>
      </c>
      <c r="D17" s="434">
        <f t="shared" si="10"/>
        <v>0</v>
      </c>
      <c r="E17" s="5"/>
      <c r="G17" s="432" t="s">
        <v>114</v>
      </c>
      <c r="H17" s="440" t="str">
        <f t="shared" si="3"/>
        <v/>
      </c>
      <c r="I17" s="440" t="str">
        <f t="shared" si="4"/>
        <v/>
      </c>
      <c r="J17" s="440" t="str">
        <f t="shared" si="5"/>
        <v/>
      </c>
      <c r="L17" s="432" t="s">
        <v>114</v>
      </c>
      <c r="M17" s="440" t="str">
        <f t="shared" si="6"/>
        <v/>
      </c>
      <c r="N17" s="440" t="str">
        <f t="shared" si="7"/>
        <v/>
      </c>
    </row>
    <row r="18" spans="1:15" s="3" customFormat="1" ht="15.75" x14ac:dyDescent="0.25">
      <c r="A18" s="437" t="s">
        <v>115</v>
      </c>
      <c r="B18" s="436">
        <f>'1 Bilant'!B46+'1 Bilant'!B47</f>
        <v>0</v>
      </c>
      <c r="C18" s="436">
        <f>'1 Bilant'!C46+'1 Bilant'!C47</f>
        <v>0</v>
      </c>
      <c r="D18" s="436">
        <f>'1 Bilant'!D46+'1 Bilant'!D47</f>
        <v>0</v>
      </c>
      <c r="E18" s="5"/>
      <c r="G18" s="432" t="s">
        <v>115</v>
      </c>
      <c r="H18" s="440" t="str">
        <f t="shared" si="3"/>
        <v/>
      </c>
      <c r="I18" s="440" t="str">
        <f t="shared" si="4"/>
        <v/>
      </c>
      <c r="J18" s="440" t="str">
        <f t="shared" si="5"/>
        <v/>
      </c>
      <c r="L18" s="432" t="s">
        <v>115</v>
      </c>
      <c r="M18" s="440" t="str">
        <f t="shared" si="6"/>
        <v/>
      </c>
      <c r="N18" s="440" t="str">
        <f t="shared" si="7"/>
        <v/>
      </c>
    </row>
    <row r="19" spans="1:15" s="2" customFormat="1" ht="15.75" x14ac:dyDescent="0.25">
      <c r="A19" s="435" t="s">
        <v>116</v>
      </c>
      <c r="B19" s="436">
        <f>SUM('1 Bilant'!B48:B53)</f>
        <v>0</v>
      </c>
      <c r="C19" s="436">
        <f>SUM('1 Bilant'!C48:C53)</f>
        <v>0</v>
      </c>
      <c r="D19" s="436">
        <f>SUM('1 Bilant'!D48:D53)</f>
        <v>0</v>
      </c>
      <c r="E19" s="1"/>
      <c r="G19" s="435" t="s">
        <v>116</v>
      </c>
      <c r="H19" s="440" t="str">
        <f t="shared" si="3"/>
        <v/>
      </c>
      <c r="I19" s="440" t="str">
        <f t="shared" si="4"/>
        <v/>
      </c>
      <c r="J19" s="440" t="str">
        <f t="shared" si="5"/>
        <v/>
      </c>
      <c r="L19" s="435" t="s">
        <v>116</v>
      </c>
      <c r="M19" s="441" t="str">
        <f t="shared" si="6"/>
        <v/>
      </c>
      <c r="N19" s="441" t="str">
        <f t="shared" si="7"/>
        <v/>
      </c>
    </row>
    <row r="20" spans="1:15" s="2" customFormat="1" ht="15.75" x14ac:dyDescent="0.25">
      <c r="A20" s="435" t="s">
        <v>119</v>
      </c>
      <c r="B20" s="436">
        <f>'1 Bilant'!B55</f>
        <v>0</v>
      </c>
      <c r="C20" s="436">
        <f>'1 Bilant'!C55</f>
        <v>0</v>
      </c>
      <c r="D20" s="436">
        <f>'1 Bilant'!D55</f>
        <v>0</v>
      </c>
      <c r="E20" s="1"/>
      <c r="G20" s="435" t="s">
        <v>119</v>
      </c>
      <c r="H20" s="440" t="str">
        <f t="shared" si="3"/>
        <v/>
      </c>
      <c r="I20" s="440" t="str">
        <f t="shared" si="4"/>
        <v/>
      </c>
      <c r="J20" s="440" t="str">
        <f t="shared" si="5"/>
        <v/>
      </c>
      <c r="L20" s="435" t="s">
        <v>119</v>
      </c>
      <c r="M20" s="441" t="str">
        <f t="shared" si="6"/>
        <v/>
      </c>
      <c r="N20" s="441" t="str">
        <f t="shared" si="7"/>
        <v/>
      </c>
    </row>
    <row r="21" spans="1:15" s="3" customFormat="1" ht="15.75" x14ac:dyDescent="0.25">
      <c r="A21" s="432" t="s">
        <v>117</v>
      </c>
      <c r="B21" s="434">
        <f>'1 Bilant'!B77</f>
        <v>0</v>
      </c>
      <c r="C21" s="434">
        <f>'1 Bilant'!C77</f>
        <v>0</v>
      </c>
      <c r="D21" s="434">
        <f>'1 Bilant'!D77</f>
        <v>0</v>
      </c>
      <c r="E21" s="5"/>
      <c r="G21" s="432" t="s">
        <v>117</v>
      </c>
      <c r="H21" s="440" t="str">
        <f t="shared" si="3"/>
        <v/>
      </c>
      <c r="I21" s="440" t="str">
        <f t="shared" si="4"/>
        <v/>
      </c>
      <c r="J21" s="440" t="str">
        <f t="shared" si="5"/>
        <v/>
      </c>
      <c r="L21" s="432" t="s">
        <v>117</v>
      </c>
      <c r="M21" s="440" t="str">
        <f t="shared" si="6"/>
        <v/>
      </c>
      <c r="N21" s="440" t="str">
        <f t="shared" si="7"/>
        <v/>
      </c>
    </row>
    <row r="22" spans="1:15" s="3" customFormat="1" ht="15.75" x14ac:dyDescent="0.25">
      <c r="A22" s="432" t="str">
        <f>'1 Bilant'!A78</f>
        <v>TOTAL ACTIV</v>
      </c>
      <c r="B22" s="434">
        <f>B5+B6</f>
        <v>0</v>
      </c>
      <c r="C22" s="434">
        <f t="shared" ref="C22:D22" si="11">C5+C6</f>
        <v>0</v>
      </c>
      <c r="D22" s="434">
        <f t="shared" si="11"/>
        <v>0</v>
      </c>
      <c r="E22" s="5"/>
      <c r="G22" s="432" t="s">
        <v>48</v>
      </c>
      <c r="H22" s="440" t="str">
        <f t="shared" si="3"/>
        <v/>
      </c>
      <c r="I22" s="440" t="str">
        <f t="shared" si="4"/>
        <v/>
      </c>
      <c r="J22" s="440" t="str">
        <f t="shared" si="5"/>
        <v/>
      </c>
      <c r="L22" s="432" t="s">
        <v>48</v>
      </c>
      <c r="M22" s="440" t="str">
        <f t="shared" si="6"/>
        <v/>
      </c>
      <c r="N22" s="440" t="str">
        <f t="shared" si="7"/>
        <v/>
      </c>
    </row>
    <row r="23" spans="1:15" s="3" customFormat="1" ht="15.75" x14ac:dyDescent="0.25">
      <c r="A23" s="432" t="str">
        <f>'1 Bilant'!A79</f>
        <v>TOTAL CAPITALURI SI DATORII</v>
      </c>
      <c r="B23" s="434">
        <f>B12+B17+B21</f>
        <v>0</v>
      </c>
      <c r="C23" s="434">
        <f t="shared" ref="C23:D23" si="12">C12+C17+C21</f>
        <v>0</v>
      </c>
      <c r="D23" s="434">
        <f t="shared" si="12"/>
        <v>0</v>
      </c>
      <c r="E23" s="5"/>
      <c r="G23" s="432" t="s">
        <v>49</v>
      </c>
      <c r="H23" s="440" t="str">
        <f t="shared" si="3"/>
        <v/>
      </c>
      <c r="I23" s="440" t="str">
        <f t="shared" si="4"/>
        <v/>
      </c>
      <c r="J23" s="440" t="str">
        <f t="shared" si="5"/>
        <v/>
      </c>
      <c r="L23" s="432" t="s">
        <v>49</v>
      </c>
      <c r="M23" s="440" t="str">
        <f t="shared" si="6"/>
        <v/>
      </c>
      <c r="N23" s="440" t="str">
        <f t="shared" si="7"/>
        <v/>
      </c>
    </row>
    <row r="24" spans="1:15" s="3" customFormat="1" ht="15.75" x14ac:dyDescent="0.25">
      <c r="B24" s="16"/>
      <c r="C24" s="16"/>
      <c r="D24" s="16"/>
      <c r="E24" s="5"/>
      <c r="H24" s="296"/>
      <c r="I24" s="296"/>
      <c r="J24" s="296"/>
      <c r="M24" s="296"/>
      <c r="N24" s="296"/>
    </row>
    <row r="25" spans="1:15" s="2" customFormat="1" ht="20.25" x14ac:dyDescent="0.3">
      <c r="B25" s="17"/>
      <c r="C25" s="17"/>
      <c r="D25" s="17"/>
      <c r="E25" s="1"/>
      <c r="G25" s="740" t="s">
        <v>176</v>
      </c>
      <c r="H25" s="740"/>
      <c r="I25" s="740"/>
      <c r="J25" s="740"/>
      <c r="K25"/>
      <c r="L25" s="740" t="s">
        <v>176</v>
      </c>
      <c r="M25" s="740"/>
      <c r="N25" s="740"/>
      <c r="O25" s="740"/>
    </row>
    <row r="26" spans="1:15" s="2" customFormat="1" ht="31.5" x14ac:dyDescent="0.25">
      <c r="A26" s="432" t="s">
        <v>62</v>
      </c>
      <c r="B26" s="433" t="str">
        <f>B4</f>
        <v>N-2</v>
      </c>
      <c r="C26" s="433" t="str">
        <f>C4</f>
        <v>N-1</v>
      </c>
      <c r="D26" s="433" t="str">
        <f>D4</f>
        <v>N</v>
      </c>
      <c r="E26" s="1"/>
      <c r="G26" s="442" t="s">
        <v>128</v>
      </c>
      <c r="H26" s="439" t="str">
        <f>B26</f>
        <v>N-2</v>
      </c>
      <c r="I26" s="439" t="str">
        <f>C26</f>
        <v>N-1</v>
      </c>
      <c r="J26" s="439" t="str">
        <f>D26</f>
        <v>N</v>
      </c>
      <c r="K26"/>
      <c r="L26" s="442" t="s">
        <v>129</v>
      </c>
      <c r="M26" s="439" t="str">
        <f>C26</f>
        <v>N-1</v>
      </c>
      <c r="N26" s="439" t="str">
        <f>D26</f>
        <v>N</v>
      </c>
      <c r="O26"/>
    </row>
    <row r="27" spans="1:15" s="3" customFormat="1" ht="15.75" x14ac:dyDescent="0.25">
      <c r="A27" s="432" t="str">
        <f>'2 Cont PP'!A11</f>
        <v>Cifra de afaceri neta</v>
      </c>
      <c r="B27" s="434">
        <f>'2 Cont PP'!B11</f>
        <v>0</v>
      </c>
      <c r="C27" s="434">
        <f>'2 Cont PP'!C11</f>
        <v>0</v>
      </c>
      <c r="D27" s="434">
        <f>'2 Cont PP'!D11</f>
        <v>0</v>
      </c>
      <c r="E27" s="5"/>
      <c r="G27" s="432" t="s">
        <v>63</v>
      </c>
      <c r="H27" s="440" t="str">
        <f>IFERROR(B27/B$27,"")</f>
        <v/>
      </c>
      <c r="I27" s="440" t="str">
        <f t="shared" ref="I27:J27" si="13">IFERROR(C27/C$27,"")</f>
        <v/>
      </c>
      <c r="J27" s="440" t="str">
        <f t="shared" si="13"/>
        <v/>
      </c>
      <c r="L27" s="432" t="s">
        <v>63</v>
      </c>
      <c r="M27" s="440" t="str">
        <f>IFERROR((C27-B27)/B27,"")</f>
        <v/>
      </c>
      <c r="N27" s="440" t="str">
        <f>IFERROR((D27-C27)/C27,"")</f>
        <v/>
      </c>
    </row>
    <row r="28" spans="1:15" s="2" customFormat="1" ht="15.75" x14ac:dyDescent="0.25">
      <c r="A28" s="435" t="str">
        <f>'2 Cont PP'!A14</f>
        <v>Alte venituri din exploatare</v>
      </c>
      <c r="B28" s="436">
        <f>'2 Cont PP'!B14</f>
        <v>0</v>
      </c>
      <c r="C28" s="436">
        <f>'2 Cont PP'!C14</f>
        <v>0</v>
      </c>
      <c r="D28" s="436">
        <f>'2 Cont PP'!D14</f>
        <v>0</v>
      </c>
      <c r="E28" s="1"/>
      <c r="G28" s="435" t="s">
        <v>89</v>
      </c>
      <c r="H28" s="440" t="str">
        <f t="shared" ref="H28:H52" si="14">IFERROR(B28/B$27,"")</f>
        <v/>
      </c>
      <c r="I28" s="440" t="str">
        <f t="shared" ref="I28:I52" si="15">IFERROR(C28/C$27,"")</f>
        <v/>
      </c>
      <c r="J28" s="440" t="str">
        <f t="shared" ref="J28:J52" si="16">IFERROR(D28/D$27,"")</f>
        <v/>
      </c>
      <c r="L28" s="435" t="s">
        <v>89</v>
      </c>
      <c r="M28" s="441" t="str">
        <f t="shared" ref="M28:M52" si="17">IFERROR((C28-B28)/B28,"")</f>
        <v/>
      </c>
      <c r="N28" s="441" t="str">
        <f t="shared" ref="N28:N52" si="18">IFERROR((D28-C28)/C28,"")</f>
        <v/>
      </c>
    </row>
    <row r="29" spans="1:15" s="3" customFormat="1" ht="15.75" x14ac:dyDescent="0.25">
      <c r="A29" s="432" t="str">
        <f>'2 Cont PP'!A15</f>
        <v>Venituri din exploatare - total</v>
      </c>
      <c r="B29" s="434">
        <f>'2 Cont PP'!B15</f>
        <v>0</v>
      </c>
      <c r="C29" s="434">
        <f>'2 Cont PP'!C15</f>
        <v>0</v>
      </c>
      <c r="D29" s="434">
        <f>'2 Cont PP'!D15</f>
        <v>0</v>
      </c>
      <c r="E29" s="5"/>
      <c r="G29" s="432" t="s">
        <v>90</v>
      </c>
      <c r="H29" s="440" t="str">
        <f t="shared" si="14"/>
        <v/>
      </c>
      <c r="I29" s="440" t="str">
        <f t="shared" si="15"/>
        <v/>
      </c>
      <c r="J29" s="440" t="str">
        <f t="shared" si="16"/>
        <v/>
      </c>
      <c r="L29" s="432" t="s">
        <v>90</v>
      </c>
      <c r="M29" s="440" t="str">
        <f t="shared" si="17"/>
        <v/>
      </c>
      <c r="N29" s="440" t="str">
        <f t="shared" si="18"/>
        <v/>
      </c>
    </row>
    <row r="30" spans="1:15" s="2" customFormat="1" ht="15.75" x14ac:dyDescent="0.25">
      <c r="A30" s="435" t="s">
        <v>123</v>
      </c>
      <c r="B30" s="436">
        <f>SUM('2 Cont PP'!B16:B19)+'2 Cont PP'!B22</f>
        <v>0</v>
      </c>
      <c r="C30" s="436">
        <f>SUM('2 Cont PP'!C16:C19)+'2 Cont PP'!C22</f>
        <v>0</v>
      </c>
      <c r="D30" s="436">
        <f>SUM('2 Cont PP'!D16:D19)+'2 Cont PP'!D22</f>
        <v>0</v>
      </c>
      <c r="E30" s="1"/>
      <c r="G30" s="435" t="s">
        <v>123</v>
      </c>
      <c r="H30" s="440" t="str">
        <f t="shared" si="14"/>
        <v/>
      </c>
      <c r="I30" s="440" t="str">
        <f t="shared" si="15"/>
        <v/>
      </c>
      <c r="J30" s="440" t="str">
        <f t="shared" si="16"/>
        <v/>
      </c>
      <c r="L30" s="435" t="s">
        <v>123</v>
      </c>
      <c r="M30" s="441" t="str">
        <f t="shared" si="17"/>
        <v/>
      </c>
      <c r="N30" s="441" t="str">
        <f t="shared" si="18"/>
        <v/>
      </c>
    </row>
    <row r="31" spans="1:15" s="103" customFormat="1" ht="15.75" x14ac:dyDescent="0.25">
      <c r="A31" s="435" t="s">
        <v>124</v>
      </c>
      <c r="B31" s="436">
        <f>'2 Cont PP'!B20+'2 Cont PP'!B21+'2 Cont PP'!B23</f>
        <v>0</v>
      </c>
      <c r="C31" s="436">
        <f>'2 Cont PP'!C20+'2 Cont PP'!C21+'2 Cont PP'!C23</f>
        <v>0</v>
      </c>
      <c r="D31" s="436">
        <f>'2 Cont PP'!D20+'2 Cont PP'!D21+'2 Cont PP'!D23</f>
        <v>0</v>
      </c>
      <c r="E31" s="102"/>
      <c r="G31" s="435" t="s">
        <v>124</v>
      </c>
      <c r="H31" s="440" t="str">
        <f t="shared" si="14"/>
        <v/>
      </c>
      <c r="I31" s="440" t="str">
        <f t="shared" si="15"/>
        <v/>
      </c>
      <c r="J31" s="440" t="str">
        <f t="shared" si="16"/>
        <v/>
      </c>
      <c r="K31" s="2"/>
      <c r="L31" s="435" t="s">
        <v>124</v>
      </c>
      <c r="M31" s="441" t="str">
        <f t="shared" si="17"/>
        <v/>
      </c>
      <c r="N31" s="441" t="str">
        <f t="shared" si="18"/>
        <v/>
      </c>
    </row>
    <row r="32" spans="1:15" s="3" customFormat="1" ht="15.75" x14ac:dyDescent="0.25">
      <c r="A32" s="432" t="str">
        <f>'2 Cont PP'!A24</f>
        <v>Cheltuieli din exploatare - total</v>
      </c>
      <c r="B32" s="434">
        <f>'2 Cont PP'!B24</f>
        <v>0</v>
      </c>
      <c r="C32" s="434">
        <f>'2 Cont PP'!C24</f>
        <v>0</v>
      </c>
      <c r="D32" s="434">
        <f>'2 Cont PP'!D24</f>
        <v>0</v>
      </c>
      <c r="E32" s="5"/>
      <c r="G32" s="432" t="s">
        <v>99</v>
      </c>
      <c r="H32" s="440" t="str">
        <f t="shared" si="14"/>
        <v/>
      </c>
      <c r="I32" s="440" t="str">
        <f t="shared" si="15"/>
        <v/>
      </c>
      <c r="J32" s="440" t="str">
        <f t="shared" si="16"/>
        <v/>
      </c>
      <c r="L32" s="432" t="s">
        <v>99</v>
      </c>
      <c r="M32" s="440" t="str">
        <f t="shared" si="17"/>
        <v/>
      </c>
      <c r="N32" s="440" t="str">
        <f t="shared" si="18"/>
        <v/>
      </c>
    </row>
    <row r="33" spans="1:14" s="105" customFormat="1" ht="15" customHeight="1" x14ac:dyDescent="0.25">
      <c r="A33" s="443" t="s">
        <v>99</v>
      </c>
      <c r="B33" s="445">
        <f>B30+B31</f>
        <v>0</v>
      </c>
      <c r="C33" s="445">
        <f t="shared" ref="C33:D33" si="19">C30+C31</f>
        <v>0</v>
      </c>
      <c r="D33" s="445">
        <f t="shared" si="19"/>
        <v>0</v>
      </c>
      <c r="E33" s="104"/>
      <c r="G33" s="443" t="s">
        <v>99</v>
      </c>
      <c r="H33" s="440" t="str">
        <f t="shared" si="14"/>
        <v/>
      </c>
      <c r="I33" s="440" t="str">
        <f t="shared" si="15"/>
        <v/>
      </c>
      <c r="J33" s="440" t="str">
        <f t="shared" si="16"/>
        <v/>
      </c>
      <c r="L33" s="443" t="s">
        <v>99</v>
      </c>
      <c r="M33" s="444" t="str">
        <f t="shared" si="17"/>
        <v/>
      </c>
      <c r="N33" s="444" t="str">
        <f t="shared" si="18"/>
        <v/>
      </c>
    </row>
    <row r="34" spans="1:14" s="2" customFormat="1" ht="15.75" x14ac:dyDescent="0.25">
      <c r="A34" s="432" t="str">
        <f>'2 Cont PP'!A25</f>
        <v>Rezultatul din exploatare</v>
      </c>
      <c r="B34" s="434">
        <f>'2 Cont PP'!B25</f>
        <v>0</v>
      </c>
      <c r="C34" s="434">
        <f>'2 Cont PP'!C25</f>
        <v>0</v>
      </c>
      <c r="D34" s="434">
        <f>'2 Cont PP'!D25</f>
        <v>0</v>
      </c>
      <c r="E34" s="1"/>
      <c r="G34" s="432" t="s">
        <v>64</v>
      </c>
      <c r="H34" s="440" t="str">
        <f t="shared" si="14"/>
        <v/>
      </c>
      <c r="I34" s="440" t="str">
        <f t="shared" si="15"/>
        <v/>
      </c>
      <c r="J34" s="440" t="str">
        <f t="shared" si="16"/>
        <v/>
      </c>
      <c r="K34" s="3"/>
      <c r="L34" s="432" t="s">
        <v>64</v>
      </c>
      <c r="M34" s="440" t="str">
        <f t="shared" si="17"/>
        <v/>
      </c>
      <c r="N34" s="440" t="str">
        <f t="shared" si="18"/>
        <v/>
      </c>
    </row>
    <row r="35" spans="1:14" s="2" customFormat="1" ht="15.75" x14ac:dyDescent="0.25">
      <c r="A35" s="432" t="str">
        <f>'2 Cont PP'!A28</f>
        <v>Venituri financiare</v>
      </c>
      <c r="B35" s="434">
        <f>'2 Cont PP'!B28</f>
        <v>0</v>
      </c>
      <c r="C35" s="434">
        <f>'2 Cont PP'!C28</f>
        <v>0</v>
      </c>
      <c r="D35" s="434">
        <f>'2 Cont PP'!D28</f>
        <v>0</v>
      </c>
      <c r="E35" s="1"/>
      <c r="G35" s="432" t="s">
        <v>67</v>
      </c>
      <c r="H35" s="440" t="str">
        <f t="shared" si="14"/>
        <v/>
      </c>
      <c r="I35" s="440" t="str">
        <f t="shared" si="15"/>
        <v/>
      </c>
      <c r="J35" s="440" t="str">
        <f t="shared" si="16"/>
        <v/>
      </c>
      <c r="K35" s="3"/>
      <c r="L35" s="432" t="s">
        <v>67</v>
      </c>
      <c r="M35" s="440" t="str">
        <f t="shared" si="17"/>
        <v/>
      </c>
      <c r="N35" s="440" t="str">
        <f t="shared" si="18"/>
        <v/>
      </c>
    </row>
    <row r="36" spans="1:14" s="2" customFormat="1" ht="15.75" x14ac:dyDescent="0.25">
      <c r="A36" s="435" t="str">
        <f>'2 Cont PP'!A29</f>
        <v>Ajustări de valoare privind imobilizările financiare şi investiţiile financiare deţinute ca active circulante</v>
      </c>
      <c r="B36" s="436">
        <f>'2 Cont PP'!B29</f>
        <v>0</v>
      </c>
      <c r="C36" s="436">
        <f>'2 Cont PP'!C29</f>
        <v>0</v>
      </c>
      <c r="D36" s="436">
        <f>'2 Cont PP'!D29</f>
        <v>0</v>
      </c>
      <c r="E36" s="1"/>
      <c r="G36" s="435" t="s">
        <v>100</v>
      </c>
      <c r="H36" s="440" t="str">
        <f t="shared" si="14"/>
        <v/>
      </c>
      <c r="I36" s="440" t="str">
        <f t="shared" si="15"/>
        <v/>
      </c>
      <c r="J36" s="440" t="str">
        <f t="shared" si="16"/>
        <v/>
      </c>
      <c r="L36" s="435" t="s">
        <v>100</v>
      </c>
      <c r="M36" s="441" t="str">
        <f t="shared" si="17"/>
        <v/>
      </c>
      <c r="N36" s="441" t="str">
        <f t="shared" si="18"/>
        <v/>
      </c>
    </row>
    <row r="37" spans="1:14" s="2" customFormat="1" ht="15.75" x14ac:dyDescent="0.25">
      <c r="A37" s="435" t="str">
        <f>'2 Cont PP'!A30</f>
        <v xml:space="preserve">Cheltuieli privind dobânzile </v>
      </c>
      <c r="B37" s="436">
        <f>'2 Cont PP'!B30</f>
        <v>0</v>
      </c>
      <c r="C37" s="436">
        <f>'2 Cont PP'!C30</f>
        <v>0</v>
      </c>
      <c r="D37" s="436">
        <f>'2 Cont PP'!D30</f>
        <v>0</v>
      </c>
      <c r="E37" s="1"/>
      <c r="G37" s="435" t="s">
        <v>101</v>
      </c>
      <c r="H37" s="440" t="str">
        <f t="shared" si="14"/>
        <v/>
      </c>
      <c r="I37" s="440" t="str">
        <f t="shared" si="15"/>
        <v/>
      </c>
      <c r="J37" s="440" t="str">
        <f t="shared" si="16"/>
        <v/>
      </c>
      <c r="L37" s="435" t="s">
        <v>101</v>
      </c>
      <c r="M37" s="441" t="str">
        <f t="shared" si="17"/>
        <v/>
      </c>
      <c r="N37" s="441" t="str">
        <f t="shared" si="18"/>
        <v/>
      </c>
    </row>
    <row r="38" spans="1:14" s="2" customFormat="1" ht="15.75" x14ac:dyDescent="0.25">
      <c r="A38" s="435" t="str">
        <f>'2 Cont PP'!A31</f>
        <v xml:space="preserve">Alte cheltuieli financiare  </v>
      </c>
      <c r="B38" s="436">
        <f>'2 Cont PP'!B31</f>
        <v>0</v>
      </c>
      <c r="C38" s="436">
        <f>'2 Cont PP'!C31</f>
        <v>0</v>
      </c>
      <c r="D38" s="436">
        <f>'2 Cont PP'!D31</f>
        <v>0</v>
      </c>
      <c r="E38" s="1"/>
      <c r="G38" s="435" t="s">
        <v>102</v>
      </c>
      <c r="H38" s="440" t="str">
        <f t="shared" si="14"/>
        <v/>
      </c>
      <c r="I38" s="440" t="str">
        <f t="shared" si="15"/>
        <v/>
      </c>
      <c r="J38" s="440" t="str">
        <f t="shared" si="16"/>
        <v/>
      </c>
      <c r="L38" s="435" t="s">
        <v>102</v>
      </c>
      <c r="M38" s="441" t="str">
        <f t="shared" si="17"/>
        <v/>
      </c>
      <c r="N38" s="441" t="str">
        <f t="shared" si="18"/>
        <v/>
      </c>
    </row>
    <row r="39" spans="1:14" s="3" customFormat="1" ht="15.75" x14ac:dyDescent="0.25">
      <c r="A39" s="432" t="str">
        <f>'2 Cont PP'!A32</f>
        <v>Cheltuieli financiare</v>
      </c>
      <c r="B39" s="434">
        <f>'2 Cont PP'!B32</f>
        <v>0</v>
      </c>
      <c r="C39" s="434">
        <f>'2 Cont PP'!C32</f>
        <v>0</v>
      </c>
      <c r="D39" s="434">
        <f>'2 Cont PP'!D32</f>
        <v>0</v>
      </c>
      <c r="E39" s="5"/>
      <c r="G39" s="432" t="s">
        <v>68</v>
      </c>
      <c r="H39" s="440" t="str">
        <f t="shared" si="14"/>
        <v/>
      </c>
      <c r="I39" s="440" t="str">
        <f t="shared" si="15"/>
        <v/>
      </c>
      <c r="J39" s="440" t="str">
        <f t="shared" si="16"/>
        <v/>
      </c>
      <c r="L39" s="432" t="s">
        <v>68</v>
      </c>
      <c r="M39" s="440" t="str">
        <f t="shared" si="17"/>
        <v/>
      </c>
      <c r="N39" s="440" t="str">
        <f t="shared" si="18"/>
        <v/>
      </c>
    </row>
    <row r="40" spans="1:14" s="2" customFormat="1" ht="15.75" x14ac:dyDescent="0.25">
      <c r="A40" s="435" t="str">
        <f>'2 Cont PP'!A33</f>
        <v>Rezultatul financiar</v>
      </c>
      <c r="B40" s="436">
        <f>'2 Cont PP'!B33</f>
        <v>0</v>
      </c>
      <c r="C40" s="436">
        <f>'2 Cont PP'!C33</f>
        <v>0</v>
      </c>
      <c r="D40" s="436">
        <f>'2 Cont PP'!D33</f>
        <v>0</v>
      </c>
      <c r="E40" s="1"/>
      <c r="G40" s="435" t="s">
        <v>69</v>
      </c>
      <c r="H40" s="440" t="str">
        <f t="shared" si="14"/>
        <v/>
      </c>
      <c r="I40" s="440" t="str">
        <f t="shared" si="15"/>
        <v/>
      </c>
      <c r="J40" s="440" t="str">
        <f t="shared" si="16"/>
        <v/>
      </c>
      <c r="L40" s="435" t="s">
        <v>69</v>
      </c>
      <c r="M40" s="441" t="str">
        <f t="shared" si="17"/>
        <v/>
      </c>
      <c r="N40" s="441" t="str">
        <f t="shared" si="18"/>
        <v/>
      </c>
    </row>
    <row r="41" spans="1:14" s="3" customFormat="1" ht="15.75" x14ac:dyDescent="0.25">
      <c r="A41" s="432" t="str">
        <f>'2 Cont PP'!A36</f>
        <v>Rezultatul curent</v>
      </c>
      <c r="B41" s="434">
        <f>'2 Cont PP'!B36</f>
        <v>0</v>
      </c>
      <c r="C41" s="434">
        <f>'2 Cont PP'!C36</f>
        <v>0</v>
      </c>
      <c r="D41" s="434">
        <f>'2 Cont PP'!D36</f>
        <v>0</v>
      </c>
      <c r="E41" s="5"/>
      <c r="G41" s="432" t="s">
        <v>72</v>
      </c>
      <c r="H41" s="440" t="str">
        <f t="shared" si="14"/>
        <v/>
      </c>
      <c r="I41" s="440" t="str">
        <f t="shared" si="15"/>
        <v/>
      </c>
      <c r="J41" s="440" t="str">
        <f t="shared" si="16"/>
        <v/>
      </c>
      <c r="L41" s="432" t="s">
        <v>72</v>
      </c>
      <c r="M41" s="440" t="str">
        <f t="shared" si="17"/>
        <v/>
      </c>
      <c r="N41" s="440" t="str">
        <f t="shared" si="18"/>
        <v/>
      </c>
    </row>
    <row r="42" spans="1:14" s="3" customFormat="1" ht="15.75" x14ac:dyDescent="0.25">
      <c r="A42" s="432" t="str">
        <f>'2 Cont PP'!A39</f>
        <v>Venituri extraordinare</v>
      </c>
      <c r="B42" s="434">
        <f>'2 Cont PP'!B39</f>
        <v>0</v>
      </c>
      <c r="C42" s="434">
        <f>'2 Cont PP'!C39</f>
        <v>0</v>
      </c>
      <c r="D42" s="434">
        <f>'2 Cont PP'!D39</f>
        <v>0</v>
      </c>
      <c r="E42" s="5"/>
      <c r="G42" s="432" t="s">
        <v>75</v>
      </c>
      <c r="H42" s="440" t="str">
        <f t="shared" si="14"/>
        <v/>
      </c>
      <c r="I42" s="440" t="str">
        <f t="shared" si="15"/>
        <v/>
      </c>
      <c r="J42" s="440" t="str">
        <f t="shared" si="16"/>
        <v/>
      </c>
      <c r="L42" s="432" t="s">
        <v>75</v>
      </c>
      <c r="M42" s="440" t="str">
        <f t="shared" si="17"/>
        <v/>
      </c>
      <c r="N42" s="440" t="str">
        <f t="shared" si="18"/>
        <v/>
      </c>
    </row>
    <row r="43" spans="1:14" s="3" customFormat="1" ht="15.75" x14ac:dyDescent="0.25">
      <c r="A43" s="432" t="str">
        <f>'2 Cont PP'!A40</f>
        <v>Cheltuieli extraordinare</v>
      </c>
      <c r="B43" s="434">
        <f>'2 Cont PP'!B40</f>
        <v>0</v>
      </c>
      <c r="C43" s="434">
        <f>'2 Cont PP'!C40</f>
        <v>0</v>
      </c>
      <c r="D43" s="434">
        <f>'2 Cont PP'!D40</f>
        <v>0</v>
      </c>
      <c r="E43" s="5"/>
      <c r="G43" s="432" t="s">
        <v>76</v>
      </c>
      <c r="H43" s="440" t="str">
        <f t="shared" si="14"/>
        <v/>
      </c>
      <c r="I43" s="440" t="str">
        <f t="shared" si="15"/>
        <v/>
      </c>
      <c r="J43" s="440" t="str">
        <f t="shared" si="16"/>
        <v/>
      </c>
      <c r="L43" s="432" t="s">
        <v>76</v>
      </c>
      <c r="M43" s="440" t="str">
        <f t="shared" si="17"/>
        <v/>
      </c>
      <c r="N43" s="440" t="str">
        <f t="shared" si="18"/>
        <v/>
      </c>
    </row>
    <row r="44" spans="1:14" s="3" customFormat="1" ht="15.75" x14ac:dyDescent="0.25">
      <c r="A44" s="432" t="str">
        <f>'2 Cont PP'!A41</f>
        <v>Rezultatul extraordinar</v>
      </c>
      <c r="B44" s="434">
        <f>'2 Cont PP'!B41</f>
        <v>0</v>
      </c>
      <c r="C44" s="434">
        <f>'2 Cont PP'!C41</f>
        <v>0</v>
      </c>
      <c r="D44" s="434">
        <f>'2 Cont PP'!D41</f>
        <v>0</v>
      </c>
      <c r="E44" s="5"/>
      <c r="G44" s="432" t="s">
        <v>77</v>
      </c>
      <c r="H44" s="440" t="str">
        <f t="shared" si="14"/>
        <v/>
      </c>
      <c r="I44" s="440" t="str">
        <f t="shared" si="15"/>
        <v/>
      </c>
      <c r="J44" s="440" t="str">
        <f t="shared" si="16"/>
        <v/>
      </c>
      <c r="L44" s="432" t="s">
        <v>77</v>
      </c>
      <c r="M44" s="440" t="str">
        <f t="shared" si="17"/>
        <v/>
      </c>
      <c r="N44" s="440" t="str">
        <f t="shared" si="18"/>
        <v/>
      </c>
    </row>
    <row r="45" spans="1:14" s="3" customFormat="1" ht="15.75" x14ac:dyDescent="0.25">
      <c r="A45" s="432" t="str">
        <f>'2 Cont PP'!A44</f>
        <v>Venituri totale</v>
      </c>
      <c r="B45" s="434">
        <f>'2 Cont PP'!B44</f>
        <v>0</v>
      </c>
      <c r="C45" s="434">
        <f>'2 Cont PP'!C44</f>
        <v>0</v>
      </c>
      <c r="D45" s="434">
        <f>'2 Cont PP'!D44</f>
        <v>0</v>
      </c>
      <c r="E45" s="5"/>
      <c r="G45" s="432" t="s">
        <v>80</v>
      </c>
      <c r="H45" s="440" t="str">
        <f t="shared" si="14"/>
        <v/>
      </c>
      <c r="I45" s="440" t="str">
        <f t="shared" si="15"/>
        <v/>
      </c>
      <c r="J45" s="440" t="str">
        <f t="shared" si="16"/>
        <v/>
      </c>
      <c r="L45" s="432" t="s">
        <v>80</v>
      </c>
      <c r="M45" s="440" t="str">
        <f t="shared" si="17"/>
        <v/>
      </c>
      <c r="N45" s="440" t="str">
        <f t="shared" si="18"/>
        <v/>
      </c>
    </row>
    <row r="46" spans="1:14" s="2" customFormat="1" ht="15.75" x14ac:dyDescent="0.25">
      <c r="A46" s="432" t="str">
        <f>'2 Cont PP'!A45</f>
        <v>Cheltuieli totale</v>
      </c>
      <c r="B46" s="434">
        <f>'2 Cont PP'!B45</f>
        <v>0</v>
      </c>
      <c r="C46" s="434">
        <f>'2 Cont PP'!C45</f>
        <v>0</v>
      </c>
      <c r="D46" s="434">
        <f>'2 Cont PP'!D45</f>
        <v>0</v>
      </c>
      <c r="E46" s="1"/>
      <c r="G46" s="432" t="s">
        <v>81</v>
      </c>
      <c r="H46" s="440" t="str">
        <f t="shared" si="14"/>
        <v/>
      </c>
      <c r="I46" s="440" t="str">
        <f t="shared" si="15"/>
        <v/>
      </c>
      <c r="J46" s="440" t="str">
        <f t="shared" si="16"/>
        <v/>
      </c>
      <c r="K46" s="3"/>
      <c r="L46" s="432" t="s">
        <v>81</v>
      </c>
      <c r="M46" s="440" t="str">
        <f t="shared" si="17"/>
        <v/>
      </c>
      <c r="N46" s="440" t="str">
        <f t="shared" si="18"/>
        <v/>
      </c>
    </row>
    <row r="47" spans="1:14" s="3" customFormat="1" ht="15.75" x14ac:dyDescent="0.25">
      <c r="A47" s="432" t="str">
        <f>'2 Cont PP'!A46</f>
        <v>Rezultatul brut</v>
      </c>
      <c r="B47" s="434">
        <f>'2 Cont PP'!B46</f>
        <v>0</v>
      </c>
      <c r="C47" s="434">
        <f>'2 Cont PP'!C46</f>
        <v>0</v>
      </c>
      <c r="D47" s="434">
        <f>'2 Cont PP'!D46</f>
        <v>0</v>
      </c>
      <c r="E47" s="5"/>
      <c r="G47" s="432" t="s">
        <v>82</v>
      </c>
      <c r="H47" s="440" t="str">
        <f t="shared" si="14"/>
        <v/>
      </c>
      <c r="I47" s="440" t="str">
        <f t="shared" si="15"/>
        <v/>
      </c>
      <c r="J47" s="440" t="str">
        <f t="shared" si="16"/>
        <v/>
      </c>
      <c r="L47" s="432" t="s">
        <v>82</v>
      </c>
      <c r="M47" s="440" t="str">
        <f t="shared" si="17"/>
        <v/>
      </c>
      <c r="N47" s="440" t="str">
        <f t="shared" si="18"/>
        <v/>
      </c>
    </row>
    <row r="48" spans="1:14" s="2" customFormat="1" ht="15.75" x14ac:dyDescent="0.25">
      <c r="A48" s="435" t="str">
        <f>'2 Cont PP'!A49</f>
        <v>Impozit pe profit</v>
      </c>
      <c r="B48" s="436">
        <f>'2 Cont PP'!B49</f>
        <v>0</v>
      </c>
      <c r="C48" s="436">
        <f>'2 Cont PP'!C49</f>
        <v>0</v>
      </c>
      <c r="D48" s="436">
        <f>'2 Cont PP'!D49</f>
        <v>0</v>
      </c>
      <c r="E48" s="1"/>
      <c r="G48" s="435" t="s">
        <v>104</v>
      </c>
      <c r="H48" s="440" t="str">
        <f t="shared" si="14"/>
        <v/>
      </c>
      <c r="I48" s="440" t="str">
        <f t="shared" si="15"/>
        <v/>
      </c>
      <c r="J48" s="440" t="str">
        <f t="shared" si="16"/>
        <v/>
      </c>
      <c r="L48" s="435" t="s">
        <v>104</v>
      </c>
      <c r="M48" s="441" t="str">
        <f t="shared" si="17"/>
        <v/>
      </c>
      <c r="N48" s="441" t="str">
        <f t="shared" si="18"/>
        <v/>
      </c>
    </row>
    <row r="49" spans="1:14" s="3" customFormat="1" ht="15.75" x14ac:dyDescent="0.25">
      <c r="A49" s="432" t="str">
        <f>'2 Cont PP'!A50</f>
        <v>Rezultatul net</v>
      </c>
      <c r="B49" s="434">
        <f>'2 Cont PP'!B50</f>
        <v>0</v>
      </c>
      <c r="C49" s="434">
        <f>'2 Cont PP'!C50</f>
        <v>0</v>
      </c>
      <c r="D49" s="434">
        <f>'2 Cont PP'!D50</f>
        <v>0</v>
      </c>
      <c r="E49" s="5"/>
      <c r="G49" s="432" t="s">
        <v>85</v>
      </c>
      <c r="H49" s="440" t="str">
        <f t="shared" si="14"/>
        <v/>
      </c>
      <c r="I49" s="440" t="str">
        <f t="shared" si="15"/>
        <v/>
      </c>
      <c r="J49" s="440" t="str">
        <f t="shared" si="16"/>
        <v/>
      </c>
      <c r="L49" s="432" t="s">
        <v>85</v>
      </c>
      <c r="M49" s="440" t="str">
        <f t="shared" si="17"/>
        <v/>
      </c>
      <c r="N49" s="440" t="str">
        <f t="shared" si="18"/>
        <v/>
      </c>
    </row>
    <row r="50" spans="1:14" s="3" customFormat="1" ht="15.75" x14ac:dyDescent="0.25">
      <c r="A50" s="432" t="s">
        <v>120</v>
      </c>
      <c r="B50" s="434">
        <f>B49+B48</f>
        <v>0</v>
      </c>
      <c r="C50" s="434">
        <f t="shared" ref="C50:D50" si="20">C49+C48</f>
        <v>0</v>
      </c>
      <c r="D50" s="434">
        <f t="shared" si="20"/>
        <v>0</v>
      </c>
      <c r="E50" s="5"/>
      <c r="G50" s="432" t="s">
        <v>120</v>
      </c>
      <c r="H50" s="440" t="str">
        <f t="shared" si="14"/>
        <v/>
      </c>
      <c r="I50" s="440" t="str">
        <f t="shared" si="15"/>
        <v/>
      </c>
      <c r="J50" s="440" t="str">
        <f t="shared" si="16"/>
        <v/>
      </c>
      <c r="L50" s="432" t="s">
        <v>120</v>
      </c>
      <c r="M50" s="440" t="str">
        <f t="shared" si="17"/>
        <v/>
      </c>
      <c r="N50" s="440" t="str">
        <f t="shared" si="18"/>
        <v/>
      </c>
    </row>
    <row r="51" spans="1:14" s="2" customFormat="1" ht="15.75" x14ac:dyDescent="0.25">
      <c r="A51" s="432" t="s">
        <v>121</v>
      </c>
      <c r="B51" s="434">
        <f>B50+B37</f>
        <v>0</v>
      </c>
      <c r="C51" s="434">
        <f t="shared" ref="C51:D51" si="21">C50+C37</f>
        <v>0</v>
      </c>
      <c r="D51" s="434">
        <f t="shared" si="21"/>
        <v>0</v>
      </c>
      <c r="E51" s="1"/>
      <c r="G51" s="432" t="s">
        <v>121</v>
      </c>
      <c r="H51" s="440" t="str">
        <f t="shared" si="14"/>
        <v/>
      </c>
      <c r="I51" s="440" t="str">
        <f t="shared" si="15"/>
        <v/>
      </c>
      <c r="J51" s="440" t="str">
        <f t="shared" si="16"/>
        <v/>
      </c>
      <c r="K51" s="3"/>
      <c r="L51" s="432" t="s">
        <v>121</v>
      </c>
      <c r="M51" s="440" t="str">
        <f t="shared" si="17"/>
        <v/>
      </c>
      <c r="N51" s="440" t="str">
        <f t="shared" si="18"/>
        <v/>
      </c>
    </row>
    <row r="52" spans="1:14" s="2" customFormat="1" ht="15.75" x14ac:dyDescent="0.25">
      <c r="A52" s="432" t="s">
        <v>122</v>
      </c>
      <c r="B52" s="434">
        <f>B51+B36+B31</f>
        <v>0</v>
      </c>
      <c r="C52" s="434">
        <f t="shared" ref="C52:D52" si="22">C51+C36+C31</f>
        <v>0</v>
      </c>
      <c r="D52" s="434">
        <f t="shared" si="22"/>
        <v>0</v>
      </c>
      <c r="E52" s="1"/>
      <c r="G52" s="432" t="s">
        <v>122</v>
      </c>
      <c r="H52" s="440" t="str">
        <f t="shared" si="14"/>
        <v/>
      </c>
      <c r="I52" s="440" t="str">
        <f t="shared" si="15"/>
        <v/>
      </c>
      <c r="J52" s="440" t="str">
        <f t="shared" si="16"/>
        <v/>
      </c>
      <c r="K52" s="3"/>
      <c r="L52" s="432" t="s">
        <v>122</v>
      </c>
      <c r="M52" s="440" t="str">
        <f t="shared" si="17"/>
        <v/>
      </c>
      <c r="N52" s="440" t="str">
        <f t="shared" si="18"/>
        <v/>
      </c>
    </row>
    <row r="53" spans="1:14" s="2" customFormat="1" ht="15.75" x14ac:dyDescent="0.25">
      <c r="B53" s="17"/>
      <c r="C53" s="17"/>
      <c r="D53" s="17"/>
      <c r="E53" s="1"/>
      <c r="H53" s="297"/>
      <c r="I53" s="297"/>
      <c r="J53" s="297"/>
      <c r="M53" s="297"/>
      <c r="N53" s="297"/>
    </row>
    <row r="54" spans="1:14" s="2" customFormat="1" ht="15.75" x14ac:dyDescent="0.25">
      <c r="B54" s="17"/>
      <c r="C54" s="17"/>
      <c r="D54" s="17"/>
      <c r="E54" s="1"/>
      <c r="H54" s="297"/>
      <c r="I54" s="297"/>
      <c r="J54" s="297"/>
      <c r="M54" s="297"/>
      <c r="N54" s="297"/>
    </row>
    <row r="55" spans="1:14" s="2" customFormat="1" ht="15.75" x14ac:dyDescent="0.25">
      <c r="B55" s="17"/>
      <c r="C55" s="17"/>
      <c r="D55" s="17"/>
      <c r="E55" s="1"/>
      <c r="H55" s="297"/>
      <c r="I55" s="297"/>
      <c r="J55" s="297"/>
      <c r="M55" s="297"/>
      <c r="N55" s="297"/>
    </row>
    <row r="56" spans="1:14" s="2" customFormat="1" ht="15.75" x14ac:dyDescent="0.25">
      <c r="B56" s="17"/>
      <c r="C56" s="17"/>
      <c r="D56" s="17"/>
      <c r="E56" s="1"/>
      <c r="H56" s="297"/>
      <c r="I56" s="297"/>
      <c r="J56" s="297"/>
      <c r="M56" s="297"/>
      <c r="N56" s="297"/>
    </row>
    <row r="57" spans="1:14" s="2" customFormat="1" ht="15.75" x14ac:dyDescent="0.25">
      <c r="B57" s="17"/>
      <c r="C57" s="17"/>
      <c r="D57" s="17"/>
      <c r="E57" s="1"/>
      <c r="H57" s="297"/>
      <c r="I57" s="297"/>
      <c r="J57" s="297"/>
      <c r="M57" s="297"/>
      <c r="N57" s="297"/>
    </row>
    <row r="58" spans="1:14" s="2" customFormat="1" ht="15.75" x14ac:dyDescent="0.25">
      <c r="B58" s="17"/>
      <c r="C58" s="17"/>
      <c r="D58" s="17"/>
      <c r="E58" s="1"/>
      <c r="H58" s="297"/>
      <c r="I58" s="297"/>
      <c r="J58" s="297"/>
      <c r="M58" s="297"/>
      <c r="N58" s="297"/>
    </row>
    <row r="59" spans="1:14" s="2" customFormat="1" ht="15.75" x14ac:dyDescent="0.25">
      <c r="B59" s="17"/>
      <c r="C59" s="17"/>
      <c r="D59" s="17"/>
      <c r="E59" s="1"/>
      <c r="H59" s="297"/>
      <c r="I59" s="297"/>
      <c r="J59" s="297"/>
      <c r="M59" s="297"/>
      <c r="N59" s="297"/>
    </row>
    <row r="60" spans="1:14" s="2" customFormat="1" ht="15.75" x14ac:dyDescent="0.25">
      <c r="B60" s="17"/>
      <c r="C60" s="17"/>
      <c r="D60" s="17"/>
      <c r="E60" s="1"/>
      <c r="H60" s="297"/>
      <c r="I60" s="297"/>
      <c r="J60" s="297"/>
      <c r="M60" s="297"/>
      <c r="N60" s="297"/>
    </row>
    <row r="61" spans="1:14" s="2" customFormat="1" ht="15.75" x14ac:dyDescent="0.25">
      <c r="B61" s="17"/>
      <c r="C61" s="17"/>
      <c r="D61" s="17"/>
      <c r="E61" s="1"/>
      <c r="H61" s="297"/>
      <c r="I61" s="297"/>
      <c r="J61" s="297"/>
      <c r="M61" s="297"/>
      <c r="N61" s="297"/>
    </row>
    <row r="62" spans="1:14" s="2" customFormat="1" ht="15.75" x14ac:dyDescent="0.25">
      <c r="B62" s="17"/>
      <c r="C62" s="17"/>
      <c r="D62" s="17"/>
      <c r="E62" s="1"/>
      <c r="H62" s="297"/>
      <c r="I62" s="297"/>
      <c r="J62" s="297"/>
      <c r="M62" s="297"/>
      <c r="N62" s="297"/>
    </row>
    <row r="63" spans="1:14" s="2" customFormat="1" ht="15.75" x14ac:dyDescent="0.25">
      <c r="A63" s="3"/>
      <c r="B63" s="17"/>
      <c r="C63" s="17"/>
      <c r="D63" s="17"/>
      <c r="E63" s="1"/>
      <c r="H63" s="297"/>
      <c r="I63" s="297"/>
      <c r="J63" s="297"/>
      <c r="M63" s="297"/>
      <c r="N63" s="297"/>
    </row>
    <row r="64" spans="1:14" s="2" customFormat="1" ht="15.75" x14ac:dyDescent="0.25">
      <c r="B64" s="17"/>
      <c r="C64" s="17"/>
      <c r="D64" s="17"/>
      <c r="E64" s="1"/>
      <c r="H64" s="297"/>
      <c r="I64" s="297"/>
      <c r="J64" s="297"/>
      <c r="M64" s="297"/>
      <c r="N64" s="297"/>
    </row>
    <row r="65" spans="2:14" s="2" customFormat="1" ht="15.75" x14ac:dyDescent="0.25">
      <c r="B65" s="17"/>
      <c r="C65" s="17"/>
      <c r="D65" s="17"/>
      <c r="E65" s="1"/>
      <c r="H65" s="297"/>
      <c r="I65" s="297"/>
      <c r="J65" s="297"/>
      <c r="M65" s="297"/>
      <c r="N65" s="297"/>
    </row>
    <row r="66" spans="2:14" s="2" customFormat="1" ht="15.75" x14ac:dyDescent="0.25">
      <c r="B66" s="17"/>
      <c r="C66" s="17"/>
      <c r="D66" s="17"/>
      <c r="E66" s="1"/>
      <c r="H66" s="297"/>
      <c r="I66" s="297"/>
      <c r="J66" s="297"/>
      <c r="M66" s="297"/>
      <c r="N66" s="297"/>
    </row>
    <row r="67" spans="2:14" s="2" customFormat="1" ht="15.75" x14ac:dyDescent="0.25">
      <c r="B67" s="17"/>
      <c r="C67" s="17"/>
      <c r="D67" s="17"/>
      <c r="E67" s="1"/>
      <c r="H67" s="297"/>
      <c r="I67" s="297"/>
      <c r="J67" s="297"/>
      <c r="M67" s="297"/>
      <c r="N67" s="297"/>
    </row>
    <row r="68" spans="2:14" s="2" customFormat="1" ht="15.75" x14ac:dyDescent="0.25">
      <c r="B68" s="17"/>
      <c r="C68" s="17"/>
      <c r="D68" s="17"/>
      <c r="E68" s="1"/>
      <c r="H68" s="297"/>
      <c r="I68" s="297"/>
      <c r="J68" s="297"/>
      <c r="M68" s="297"/>
      <c r="N68" s="297"/>
    </row>
    <row r="69" spans="2:14" s="2" customFormat="1" ht="15.75" x14ac:dyDescent="0.25">
      <c r="B69" s="17"/>
      <c r="C69" s="17"/>
      <c r="D69" s="17"/>
      <c r="E69" s="1"/>
      <c r="H69" s="297"/>
      <c r="I69" s="297"/>
      <c r="J69" s="297"/>
      <c r="M69" s="297"/>
      <c r="N69" s="297"/>
    </row>
    <row r="70" spans="2:14" s="2" customFormat="1" ht="15.75" x14ac:dyDescent="0.25">
      <c r="B70" s="17"/>
      <c r="C70" s="17"/>
      <c r="D70" s="17"/>
      <c r="E70" s="1"/>
      <c r="H70" s="297"/>
      <c r="I70" s="297"/>
      <c r="J70" s="297"/>
      <c r="M70" s="297"/>
      <c r="N70" s="297"/>
    </row>
    <row r="71" spans="2:14" s="2" customFormat="1" ht="15.75" x14ac:dyDescent="0.25">
      <c r="B71" s="17"/>
      <c r="C71" s="17"/>
      <c r="D71" s="17"/>
      <c r="E71" s="1"/>
      <c r="H71" s="297"/>
      <c r="I71" s="297"/>
      <c r="J71" s="297"/>
      <c r="M71" s="297"/>
      <c r="N71" s="297"/>
    </row>
    <row r="72" spans="2:14" s="2" customFormat="1" ht="15.75" x14ac:dyDescent="0.25">
      <c r="B72" s="17"/>
      <c r="C72" s="17"/>
      <c r="D72" s="17"/>
      <c r="E72" s="1"/>
      <c r="H72" s="297"/>
      <c r="I72" s="297"/>
      <c r="J72" s="297"/>
      <c r="M72" s="297"/>
      <c r="N72" s="297"/>
    </row>
    <row r="73" spans="2:14" s="2" customFormat="1" ht="15.75" x14ac:dyDescent="0.25">
      <c r="B73" s="17"/>
      <c r="C73" s="17"/>
      <c r="D73" s="17"/>
      <c r="E73" s="1"/>
      <c r="H73" s="297"/>
      <c r="I73" s="297"/>
      <c r="J73" s="297"/>
      <c r="M73" s="297"/>
      <c r="N73" s="297"/>
    </row>
    <row r="74" spans="2:14" s="2" customFormat="1" ht="15.75" x14ac:dyDescent="0.25">
      <c r="B74" s="17"/>
      <c r="C74" s="17"/>
      <c r="D74" s="17"/>
      <c r="E74" s="1"/>
      <c r="H74" s="297"/>
      <c r="I74" s="297"/>
      <c r="J74" s="297"/>
      <c r="M74" s="297"/>
      <c r="N74" s="297"/>
    </row>
    <row r="75" spans="2:14" s="2" customFormat="1" ht="15.75" x14ac:dyDescent="0.25">
      <c r="B75" s="17"/>
      <c r="C75" s="17"/>
      <c r="D75" s="17"/>
      <c r="E75" s="1"/>
      <c r="H75" s="297"/>
      <c r="I75" s="297"/>
      <c r="J75" s="297"/>
      <c r="M75" s="297"/>
      <c r="N75" s="297"/>
    </row>
    <row r="76" spans="2:14" s="2" customFormat="1" ht="15.75" x14ac:dyDescent="0.25">
      <c r="B76" s="17"/>
      <c r="C76" s="17"/>
      <c r="D76" s="17"/>
      <c r="E76" s="1"/>
      <c r="H76" s="297"/>
      <c r="I76" s="297"/>
      <c r="J76" s="297"/>
      <c r="M76" s="297"/>
      <c r="N76" s="297"/>
    </row>
    <row r="77" spans="2:14" s="2" customFormat="1" ht="15.75" x14ac:dyDescent="0.25">
      <c r="B77" s="17"/>
      <c r="C77" s="17"/>
      <c r="D77" s="17"/>
      <c r="E77" s="1"/>
      <c r="H77" s="297"/>
      <c r="I77" s="297"/>
      <c r="J77" s="297"/>
      <c r="M77" s="297"/>
      <c r="N77" s="297"/>
    </row>
    <row r="78" spans="2:14" s="2" customFormat="1" ht="15.75" x14ac:dyDescent="0.25">
      <c r="B78" s="17"/>
      <c r="C78" s="17"/>
      <c r="D78" s="17"/>
      <c r="E78" s="1"/>
      <c r="H78" s="297"/>
      <c r="I78" s="297"/>
      <c r="J78" s="297"/>
      <c r="M78" s="297"/>
      <c r="N78" s="297"/>
    </row>
    <row r="79" spans="2:14" s="2" customFormat="1" ht="15.75" x14ac:dyDescent="0.25">
      <c r="B79" s="17"/>
      <c r="C79" s="17"/>
      <c r="D79" s="17"/>
      <c r="E79" s="1"/>
      <c r="H79" s="297"/>
      <c r="I79" s="297"/>
      <c r="J79" s="297"/>
      <c r="M79" s="297"/>
      <c r="N79" s="297"/>
    </row>
    <row r="80" spans="2:14" s="12" customFormat="1" ht="15" x14ac:dyDescent="0.2">
      <c r="B80" s="18"/>
      <c r="C80" s="18"/>
      <c r="D80" s="18"/>
      <c r="E80" s="15"/>
      <c r="H80" s="298"/>
      <c r="I80" s="298"/>
      <c r="J80" s="298"/>
      <c r="M80" s="298"/>
      <c r="N80" s="298"/>
    </row>
    <row r="81" spans="2:14" s="12" customFormat="1" ht="15" x14ac:dyDescent="0.2">
      <c r="B81" s="18"/>
      <c r="C81" s="18"/>
      <c r="D81" s="18"/>
      <c r="E81" s="15"/>
      <c r="H81" s="298"/>
      <c r="I81" s="298"/>
      <c r="J81" s="298"/>
      <c r="M81" s="298"/>
      <c r="N81" s="298"/>
    </row>
    <row r="82" spans="2:14" s="12" customFormat="1" ht="15" x14ac:dyDescent="0.2">
      <c r="B82" s="18"/>
      <c r="C82" s="18"/>
      <c r="D82" s="18"/>
      <c r="E82" s="15"/>
      <c r="H82" s="298"/>
      <c r="I82" s="298"/>
      <c r="J82" s="298"/>
      <c r="M82" s="298"/>
      <c r="N82" s="298"/>
    </row>
    <row r="83" spans="2:14" s="12" customFormat="1" ht="15" x14ac:dyDescent="0.2">
      <c r="B83" s="18"/>
      <c r="C83" s="18"/>
      <c r="D83" s="18"/>
      <c r="E83" s="15"/>
      <c r="H83" s="298"/>
      <c r="I83" s="298"/>
      <c r="J83" s="298"/>
      <c r="M83" s="298"/>
      <c r="N83" s="298"/>
    </row>
    <row r="84" spans="2:14" s="12" customFormat="1" ht="15" x14ac:dyDescent="0.2">
      <c r="B84" s="18"/>
      <c r="C84" s="18"/>
      <c r="D84" s="18"/>
      <c r="E84" s="15"/>
      <c r="H84" s="298"/>
      <c r="I84" s="298"/>
      <c r="J84" s="298"/>
      <c r="M84" s="298"/>
      <c r="N84" s="298"/>
    </row>
    <row r="85" spans="2:14" s="12" customFormat="1" ht="15" x14ac:dyDescent="0.2">
      <c r="B85" s="18"/>
      <c r="C85" s="18"/>
      <c r="D85" s="18"/>
      <c r="E85" s="15"/>
      <c r="H85" s="298"/>
      <c r="I85" s="298"/>
      <c r="J85" s="298"/>
      <c r="M85" s="298"/>
      <c r="N85" s="298"/>
    </row>
    <row r="86" spans="2:14" s="12" customFormat="1" ht="15" x14ac:dyDescent="0.2">
      <c r="B86" s="18"/>
      <c r="C86" s="18"/>
      <c r="D86" s="18"/>
      <c r="E86" s="15"/>
      <c r="H86" s="298"/>
      <c r="I86" s="298"/>
      <c r="J86" s="298"/>
      <c r="M86" s="298"/>
      <c r="N86" s="298"/>
    </row>
    <row r="87" spans="2:14" s="12" customFormat="1" ht="15" x14ac:dyDescent="0.2">
      <c r="B87" s="18"/>
      <c r="C87" s="18"/>
      <c r="D87" s="18"/>
      <c r="E87" s="15"/>
      <c r="H87" s="298"/>
      <c r="I87" s="298"/>
      <c r="J87" s="298"/>
      <c r="M87" s="298"/>
      <c r="N87" s="298"/>
    </row>
    <row r="88" spans="2:14" s="12" customFormat="1" ht="15" x14ac:dyDescent="0.2">
      <c r="B88" s="18"/>
      <c r="C88" s="18"/>
      <c r="D88" s="18"/>
      <c r="E88" s="15"/>
      <c r="H88" s="298"/>
      <c r="I88" s="298"/>
      <c r="J88" s="298"/>
      <c r="M88" s="298"/>
      <c r="N88" s="298"/>
    </row>
    <row r="89" spans="2:14" s="12" customFormat="1" ht="15" x14ac:dyDescent="0.2">
      <c r="B89" s="18"/>
      <c r="C89" s="18"/>
      <c r="D89" s="18"/>
      <c r="E89" s="15"/>
      <c r="H89" s="298"/>
      <c r="I89" s="298"/>
      <c r="J89" s="298"/>
      <c r="M89" s="298"/>
      <c r="N89" s="298"/>
    </row>
    <row r="90" spans="2:14" s="12" customFormat="1" ht="15" x14ac:dyDescent="0.2">
      <c r="B90" s="18"/>
      <c r="C90" s="18"/>
      <c r="D90" s="18"/>
      <c r="E90" s="15"/>
      <c r="H90" s="298"/>
      <c r="I90" s="298"/>
      <c r="J90" s="298"/>
      <c r="M90" s="298"/>
      <c r="N90" s="298"/>
    </row>
    <row r="91" spans="2:14" s="12" customFormat="1" ht="15" x14ac:dyDescent="0.2">
      <c r="B91" s="18"/>
      <c r="C91" s="18"/>
      <c r="D91" s="18"/>
      <c r="E91" s="15"/>
      <c r="H91" s="298"/>
      <c r="I91" s="298"/>
      <c r="J91" s="298"/>
      <c r="M91" s="298"/>
      <c r="N91" s="298"/>
    </row>
    <row r="92" spans="2:14" s="12" customFormat="1" ht="15" x14ac:dyDescent="0.2">
      <c r="B92" s="18"/>
      <c r="C92" s="18"/>
      <c r="D92" s="18"/>
      <c r="E92" s="15"/>
      <c r="H92" s="298"/>
      <c r="I92" s="298"/>
      <c r="J92" s="298"/>
      <c r="M92" s="298"/>
      <c r="N92" s="298"/>
    </row>
    <row r="93" spans="2:14" s="12" customFormat="1" ht="15" x14ac:dyDescent="0.2">
      <c r="B93" s="18"/>
      <c r="C93" s="18"/>
      <c r="D93" s="18"/>
      <c r="E93" s="15"/>
      <c r="H93" s="298"/>
      <c r="I93" s="298"/>
      <c r="J93" s="298"/>
      <c r="M93" s="298"/>
      <c r="N93" s="298"/>
    </row>
    <row r="94" spans="2:14" s="12" customFormat="1" ht="15" x14ac:dyDescent="0.2">
      <c r="B94" s="18"/>
      <c r="C94" s="18"/>
      <c r="D94" s="18"/>
      <c r="E94" s="15"/>
      <c r="H94" s="298"/>
      <c r="I94" s="298"/>
      <c r="J94" s="298"/>
      <c r="M94" s="298"/>
      <c r="N94" s="298"/>
    </row>
    <row r="95" spans="2:14" s="12" customFormat="1" ht="15" x14ac:dyDescent="0.2">
      <c r="B95" s="18"/>
      <c r="C95" s="18"/>
      <c r="D95" s="18"/>
      <c r="E95" s="15"/>
      <c r="H95" s="298"/>
      <c r="I95" s="298"/>
      <c r="J95" s="298"/>
      <c r="M95" s="298"/>
      <c r="N95" s="298"/>
    </row>
    <row r="96" spans="2:14" s="12" customFormat="1" ht="15" x14ac:dyDescent="0.2">
      <c r="B96" s="18"/>
      <c r="C96" s="18"/>
      <c r="D96" s="18"/>
      <c r="E96" s="15"/>
      <c r="H96" s="298"/>
      <c r="I96" s="298"/>
      <c r="J96" s="298"/>
      <c r="M96" s="298"/>
      <c r="N96" s="298"/>
    </row>
    <row r="97" spans="2:14" s="12" customFormat="1" ht="15" x14ac:dyDescent="0.2">
      <c r="B97" s="18"/>
      <c r="C97" s="18"/>
      <c r="D97" s="18"/>
      <c r="E97" s="15"/>
      <c r="H97" s="298"/>
      <c r="I97" s="298"/>
      <c r="J97" s="298"/>
      <c r="M97" s="298"/>
      <c r="N97" s="298"/>
    </row>
    <row r="98" spans="2:14" s="12" customFormat="1" ht="15" x14ac:dyDescent="0.2">
      <c r="B98" s="18"/>
      <c r="C98" s="18"/>
      <c r="D98" s="18"/>
      <c r="E98" s="15"/>
      <c r="H98" s="298"/>
      <c r="I98" s="298"/>
      <c r="J98" s="298"/>
      <c r="M98" s="298"/>
      <c r="N98" s="298"/>
    </row>
    <row r="99" spans="2:14" s="12" customFormat="1" ht="15" x14ac:dyDescent="0.2">
      <c r="B99" s="18"/>
      <c r="C99" s="18"/>
      <c r="D99" s="18"/>
      <c r="E99" s="15"/>
      <c r="H99" s="298"/>
      <c r="I99" s="298"/>
      <c r="J99" s="298"/>
      <c r="M99" s="298"/>
      <c r="N99" s="298"/>
    </row>
    <row r="100" spans="2:14" s="12" customFormat="1" ht="15" x14ac:dyDescent="0.2">
      <c r="B100" s="18"/>
      <c r="C100" s="18"/>
      <c r="D100" s="18"/>
      <c r="E100" s="15"/>
      <c r="H100" s="298"/>
      <c r="I100" s="298"/>
      <c r="J100" s="298"/>
      <c r="M100" s="298"/>
      <c r="N100" s="298"/>
    </row>
  </sheetData>
  <mergeCells count="6">
    <mergeCell ref="A2:D2"/>
    <mergeCell ref="A3:D3"/>
    <mergeCell ref="G3:J3"/>
    <mergeCell ref="L3:O3"/>
    <mergeCell ref="G25:J25"/>
    <mergeCell ref="L25:O25"/>
  </mergeCells>
  <pageMargins left="0.70866141732283472" right="0.70866141732283472" top="0.74803149606299213" bottom="0.74803149606299213" header="0.31496062992125984" footer="0.31496062992125984"/>
  <pageSetup paperSize="9" scale="51" fitToHeight="0" orientation="landscape" horizontalDpi="2400" verticalDpi="2400" r:id="rId1"/>
  <headerFooter>
    <oddHeader>&amp;C&amp;"Arial,Bold"&amp;16 &amp;K03+0003. ANALIZĂ FINANCIARĂ - EXTINSĂ</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230"/>
  <sheetViews>
    <sheetView workbookViewId="0">
      <selection activeCell="A5" sqref="A5:E5"/>
    </sheetView>
  </sheetViews>
  <sheetFormatPr defaultRowHeight="15.75" x14ac:dyDescent="0.2"/>
  <cols>
    <col min="1" max="1" width="48.28515625" style="26" customWidth="1"/>
    <col min="2" max="2" width="44.5703125" style="139" customWidth="1"/>
    <col min="3" max="3" width="13.85546875" style="26" customWidth="1"/>
    <col min="4" max="4" width="14.28515625" style="26" customWidth="1"/>
    <col min="5" max="5" width="14.85546875" style="26" customWidth="1"/>
    <col min="6" max="7" width="9.140625" style="28"/>
    <col min="8" max="8" width="57.42578125" style="28" customWidth="1"/>
    <col min="9" max="11" width="12" style="28" customWidth="1"/>
  </cols>
  <sheetData>
    <row r="1" spans="1:11" s="151" customFormat="1" ht="20.25" x14ac:dyDescent="0.3">
      <c r="A1" s="741" t="s">
        <v>202</v>
      </c>
      <c r="B1" s="741"/>
      <c r="C1" s="741"/>
      <c r="D1" s="741"/>
      <c r="E1" s="741"/>
      <c r="F1" s="148"/>
      <c r="G1" s="149"/>
      <c r="H1" s="150"/>
      <c r="I1" s="150"/>
      <c r="J1" s="150"/>
      <c r="K1" s="150"/>
    </row>
    <row r="2" spans="1:11" s="151" customFormat="1" ht="38.25" customHeight="1" x14ac:dyDescent="0.3">
      <c r="A2" s="742" t="s">
        <v>588</v>
      </c>
      <c r="B2" s="742"/>
      <c r="C2" s="742"/>
      <c r="D2" s="742"/>
      <c r="E2" s="742"/>
      <c r="F2" s="148"/>
      <c r="G2" s="149"/>
      <c r="H2" s="150"/>
      <c r="I2" s="150"/>
      <c r="J2" s="150"/>
      <c r="K2" s="150"/>
    </row>
    <row r="3" spans="1:11" s="151" customFormat="1" ht="18.75" x14ac:dyDescent="0.3">
      <c r="A3" s="149"/>
      <c r="B3" s="152"/>
      <c r="C3" s="153"/>
      <c r="D3" s="153"/>
      <c r="E3" s="153"/>
      <c r="F3" s="148"/>
      <c r="G3" s="149"/>
      <c r="H3" s="150"/>
      <c r="I3" s="150"/>
      <c r="J3" s="150"/>
      <c r="K3" s="150"/>
    </row>
    <row r="4" spans="1:11" s="151" customFormat="1" ht="18.75" x14ac:dyDescent="0.3">
      <c r="A4" s="743" t="s">
        <v>160</v>
      </c>
      <c r="B4" s="743"/>
      <c r="C4" s="743"/>
      <c r="D4" s="743"/>
      <c r="E4" s="743"/>
      <c r="F4" s="148"/>
      <c r="G4" s="149"/>
      <c r="H4" s="150"/>
      <c r="I4" s="150"/>
      <c r="J4" s="150"/>
      <c r="K4" s="150"/>
    </row>
    <row r="5" spans="1:11" s="151" customFormat="1" ht="93.75" customHeight="1" x14ac:dyDescent="0.3">
      <c r="A5" s="744" t="s">
        <v>424</v>
      </c>
      <c r="B5" s="744"/>
      <c r="C5" s="744"/>
      <c r="D5" s="744"/>
      <c r="E5" s="744"/>
      <c r="F5" s="148"/>
      <c r="G5" s="149"/>
      <c r="H5" s="150"/>
      <c r="I5" s="150"/>
      <c r="J5" s="150"/>
      <c r="K5" s="150"/>
    </row>
    <row r="6" spans="1:11" x14ac:dyDescent="0.25">
      <c r="A6" s="454"/>
      <c r="B6" s="447" t="s">
        <v>206</v>
      </c>
      <c r="C6" s="448" t="str">
        <f>C41</f>
        <v>N-2</v>
      </c>
      <c r="D6" s="448" t="str">
        <f>D41</f>
        <v>N-1</v>
      </c>
      <c r="E6" s="448" t="str">
        <f>E41</f>
        <v>N</v>
      </c>
      <c r="F6" s="27"/>
      <c r="G6" s="25"/>
    </row>
    <row r="7" spans="1:11" x14ac:dyDescent="0.25">
      <c r="A7" s="423" t="s">
        <v>393</v>
      </c>
      <c r="B7" s="447" t="s">
        <v>394</v>
      </c>
      <c r="C7" s="403">
        <f>'3. Analiza financiara-extinsa'!B22-'3. Analiza financiara-extinsa'!B17-'3. Analiza financiara-extinsa'!B12</f>
        <v>0</v>
      </c>
      <c r="D7" s="403">
        <f>'3. Analiza financiara-extinsa'!C22-'3. Analiza financiara-extinsa'!C17-'3. Analiza financiara-extinsa'!C12</f>
        <v>0</v>
      </c>
      <c r="E7" s="403">
        <f>'3. Analiza financiara-extinsa'!D22-'3. Analiza financiara-extinsa'!D17-'3. Analiza financiara-extinsa'!D12</f>
        <v>0</v>
      </c>
      <c r="F7" s="134"/>
      <c r="G7" s="25"/>
    </row>
    <row r="8" spans="1:11" ht="31.5" x14ac:dyDescent="0.25">
      <c r="A8" s="423" t="s">
        <v>207</v>
      </c>
      <c r="B8" s="447" t="s">
        <v>241</v>
      </c>
      <c r="C8" s="403">
        <f>'3. Analiza financiara-extinsa'!B21+'3. Analiza financiara-extinsa'!B17-'3. Analiza financiara-extinsa'!B5</f>
        <v>0</v>
      </c>
      <c r="D8" s="403">
        <f>'3. Analiza financiara-extinsa'!C21+'3. Analiza financiara-extinsa'!C17-'3. Analiza financiara-extinsa'!C5</f>
        <v>0</v>
      </c>
      <c r="E8" s="403">
        <f>'3. Analiza financiara-extinsa'!D21+'3. Analiza financiara-extinsa'!D17-'3. Analiza financiara-extinsa'!D5</f>
        <v>0</v>
      </c>
      <c r="F8" s="27"/>
      <c r="G8" s="25"/>
    </row>
    <row r="9" spans="1:11" ht="31.5" x14ac:dyDescent="0.25">
      <c r="A9" s="446" t="s">
        <v>208</v>
      </c>
      <c r="B9" s="447" t="s">
        <v>209</v>
      </c>
      <c r="C9" s="403">
        <f>('3. Analiza financiara-extinsa'!B6-'3. Analiza financiara-extinsa'!B10)-('3. Analiza financiara-extinsa'!B12-'3. Analiza financiara-extinsa'!B13)</f>
        <v>0</v>
      </c>
      <c r="D9" s="403">
        <f>('3. Analiza financiara-extinsa'!C6-'3. Analiza financiara-extinsa'!C10)-('3. Analiza financiara-extinsa'!C12-'3. Analiza financiara-extinsa'!C13)</f>
        <v>0</v>
      </c>
      <c r="E9" s="403">
        <f>('3. Analiza financiara-extinsa'!D6-'3. Analiza financiara-extinsa'!D10)-('3. Analiza financiara-extinsa'!D12-'3. Analiza financiara-extinsa'!D13)</f>
        <v>0</v>
      </c>
      <c r="F9" s="27"/>
      <c r="G9" s="25"/>
    </row>
    <row r="10" spans="1:11" x14ac:dyDescent="0.25">
      <c r="A10" s="446" t="s">
        <v>210</v>
      </c>
      <c r="B10" s="447" t="s">
        <v>242</v>
      </c>
      <c r="C10" s="403">
        <f>C8-C9</f>
        <v>0</v>
      </c>
      <c r="D10" s="403">
        <f t="shared" ref="D10:E10" si="0">D8-D9</f>
        <v>0</v>
      </c>
      <c r="E10" s="403">
        <f t="shared" si="0"/>
        <v>0</v>
      </c>
      <c r="F10" s="27"/>
      <c r="G10" s="25"/>
    </row>
    <row r="11" spans="1:11" x14ac:dyDescent="0.25">
      <c r="A11" s="446" t="s">
        <v>161</v>
      </c>
      <c r="B11" s="447" t="s">
        <v>693</v>
      </c>
      <c r="C11" s="403"/>
      <c r="D11" s="403">
        <f>D10-C10</f>
        <v>0</v>
      </c>
      <c r="E11" s="403">
        <f>E10-D10</f>
        <v>0</v>
      </c>
      <c r="F11" s="27"/>
      <c r="G11" s="25"/>
    </row>
    <row r="12" spans="1:11" x14ac:dyDescent="0.25">
      <c r="A12" s="446" t="s">
        <v>243</v>
      </c>
      <c r="B12" s="447" t="s">
        <v>162</v>
      </c>
      <c r="C12" s="455" t="str">
        <f>IFERROR(C9/C8,"")</f>
        <v/>
      </c>
      <c r="D12" s="455" t="str">
        <f t="shared" ref="D12:E12" si="1">IFERROR(D9/D8,"")</f>
        <v/>
      </c>
      <c r="E12" s="455" t="str">
        <f t="shared" si="1"/>
        <v/>
      </c>
      <c r="F12" s="27"/>
      <c r="G12" s="25"/>
    </row>
    <row r="13" spans="1:11" x14ac:dyDescent="0.25">
      <c r="A13" s="25"/>
      <c r="C13" s="23"/>
      <c r="D13" s="23"/>
      <c r="E13" s="23"/>
      <c r="F13" s="27"/>
      <c r="G13" s="25"/>
    </row>
    <row r="14" spans="1:11" ht="18.75" x14ac:dyDescent="0.3">
      <c r="A14" s="743" t="s">
        <v>203</v>
      </c>
      <c r="B14" s="743"/>
      <c r="C14" s="743"/>
      <c r="D14" s="743"/>
      <c r="E14" s="743"/>
      <c r="F14" s="27"/>
      <c r="G14" s="25"/>
      <c r="H14" s="3"/>
      <c r="I14" s="16"/>
      <c r="J14" s="16"/>
      <c r="K14" s="16"/>
    </row>
    <row r="15" spans="1:11" ht="124.5" customHeight="1" x14ac:dyDescent="0.25">
      <c r="A15" s="744" t="s">
        <v>774</v>
      </c>
      <c r="B15" s="744"/>
      <c r="C15" s="744"/>
      <c r="D15" s="744"/>
      <c r="E15" s="744"/>
      <c r="F15" s="27"/>
      <c r="G15" s="25"/>
      <c r="H15" s="3"/>
      <c r="I15" s="16"/>
      <c r="J15" s="16"/>
      <c r="K15" s="16"/>
    </row>
    <row r="16" spans="1:11" x14ac:dyDescent="0.25">
      <c r="A16" s="432"/>
      <c r="B16" s="447" t="s">
        <v>206</v>
      </c>
      <c r="C16" s="433" t="str">
        <f>C6</f>
        <v>N-2</v>
      </c>
      <c r="D16" s="433" t="str">
        <f t="shared" ref="D16:E16" si="2">D6</f>
        <v>N-1</v>
      </c>
      <c r="E16" s="433" t="str">
        <f t="shared" si="2"/>
        <v>N</v>
      </c>
      <c r="F16" s="27"/>
      <c r="G16" s="25"/>
      <c r="H16" s="3"/>
      <c r="I16" s="16"/>
      <c r="J16" s="16"/>
      <c r="K16" s="16"/>
    </row>
    <row r="17" spans="1:11" x14ac:dyDescent="0.25">
      <c r="A17" s="435" t="s">
        <v>211</v>
      </c>
      <c r="B17" s="456"/>
      <c r="C17" s="436">
        <f>'3. Analiza financiara-extinsa'!B27</f>
        <v>0</v>
      </c>
      <c r="D17" s="436">
        <f>'3. Analiza financiara-extinsa'!C27</f>
        <v>0</v>
      </c>
      <c r="E17" s="436">
        <f>'3. Analiza financiara-extinsa'!D27</f>
        <v>0</v>
      </c>
      <c r="F17" s="27"/>
      <c r="G17" s="25"/>
      <c r="H17" s="3"/>
      <c r="I17" s="16"/>
      <c r="J17" s="16"/>
      <c r="K17" s="16"/>
    </row>
    <row r="18" spans="1:11" x14ac:dyDescent="0.25">
      <c r="A18" s="435" t="s">
        <v>90</v>
      </c>
      <c r="B18" s="456"/>
      <c r="C18" s="436">
        <f>'3. Analiza financiara-extinsa'!B29</f>
        <v>0</v>
      </c>
      <c r="D18" s="436">
        <f>'3. Analiza financiara-extinsa'!C29</f>
        <v>0</v>
      </c>
      <c r="E18" s="436">
        <f>'3. Analiza financiara-extinsa'!D29</f>
        <v>0</v>
      </c>
      <c r="F18" s="27"/>
      <c r="G18" s="25"/>
      <c r="H18" s="3"/>
      <c r="I18" s="16"/>
      <c r="J18" s="16"/>
      <c r="K18" s="16"/>
    </row>
    <row r="19" spans="1:11" x14ac:dyDescent="0.25">
      <c r="A19" s="435" t="s">
        <v>99</v>
      </c>
      <c r="B19" s="457"/>
      <c r="C19" s="436">
        <f>'3. Analiza financiara-extinsa'!B32</f>
        <v>0</v>
      </c>
      <c r="D19" s="436">
        <f>'3. Analiza financiara-extinsa'!C32</f>
        <v>0</v>
      </c>
      <c r="E19" s="436">
        <f>'3. Analiza financiara-extinsa'!D32</f>
        <v>0</v>
      </c>
      <c r="F19" s="27"/>
      <c r="G19" s="25"/>
      <c r="H19" s="3"/>
      <c r="I19" s="16"/>
      <c r="J19" s="16"/>
      <c r="K19" s="16"/>
    </row>
    <row r="20" spans="1:11" x14ac:dyDescent="0.25">
      <c r="A20" s="435" t="s">
        <v>212</v>
      </c>
      <c r="B20" s="457" t="s">
        <v>244</v>
      </c>
      <c r="C20" s="436">
        <f>'3. Analiza financiara-extinsa'!B34</f>
        <v>0</v>
      </c>
      <c r="D20" s="436">
        <f>'3. Analiza financiara-extinsa'!C34</f>
        <v>0</v>
      </c>
      <c r="E20" s="436">
        <f>'3. Analiza financiara-extinsa'!D34</f>
        <v>0</v>
      </c>
      <c r="F20" s="27"/>
      <c r="G20" s="25"/>
      <c r="H20" s="3"/>
      <c r="I20" s="16"/>
      <c r="J20" s="16"/>
      <c r="K20" s="16"/>
    </row>
    <row r="21" spans="1:11" x14ac:dyDescent="0.25">
      <c r="A21" s="435" t="s">
        <v>67</v>
      </c>
      <c r="B21" s="457"/>
      <c r="C21" s="436">
        <f>'3. Analiza financiara-extinsa'!B35</f>
        <v>0</v>
      </c>
      <c r="D21" s="436">
        <f>'3. Analiza financiara-extinsa'!C35</f>
        <v>0</v>
      </c>
      <c r="E21" s="436">
        <f>'3. Analiza financiara-extinsa'!D35</f>
        <v>0</v>
      </c>
      <c r="F21" s="27"/>
      <c r="G21" s="25"/>
      <c r="H21" s="3"/>
      <c r="I21" s="16"/>
      <c r="J21" s="16"/>
      <c r="K21" s="16"/>
    </row>
    <row r="22" spans="1:11" x14ac:dyDescent="0.25">
      <c r="A22" s="435" t="s">
        <v>68</v>
      </c>
      <c r="B22" s="457"/>
      <c r="C22" s="436">
        <f>'3. Analiza financiara-extinsa'!B39</f>
        <v>0</v>
      </c>
      <c r="D22" s="436">
        <f>'3. Analiza financiara-extinsa'!C39</f>
        <v>0</v>
      </c>
      <c r="E22" s="436">
        <f>'3. Analiza financiara-extinsa'!D39</f>
        <v>0</v>
      </c>
      <c r="F22" s="27"/>
      <c r="G22" s="25"/>
      <c r="H22" s="3"/>
      <c r="I22" s="16"/>
      <c r="J22" s="16"/>
      <c r="K22" s="16"/>
    </row>
    <row r="23" spans="1:11" s="6" customFormat="1" x14ac:dyDescent="0.25">
      <c r="A23" s="435" t="s">
        <v>213</v>
      </c>
      <c r="B23" s="457" t="s">
        <v>245</v>
      </c>
      <c r="C23" s="436">
        <f>'3. Analiza financiara-extinsa'!B40</f>
        <v>0</v>
      </c>
      <c r="D23" s="436">
        <f>'3. Analiza financiara-extinsa'!C40</f>
        <v>0</v>
      </c>
      <c r="E23" s="436">
        <f>'3. Analiza financiara-extinsa'!D40</f>
        <v>0</v>
      </c>
      <c r="F23" s="97"/>
      <c r="G23" s="21"/>
      <c r="H23" s="3"/>
      <c r="I23" s="16"/>
      <c r="J23" s="16"/>
      <c r="K23" s="16"/>
    </row>
    <row r="24" spans="1:11" x14ac:dyDescent="0.25">
      <c r="A24" s="435" t="s">
        <v>214</v>
      </c>
      <c r="B24" s="457" t="s">
        <v>246</v>
      </c>
      <c r="C24" s="436">
        <f>'3. Analiza financiara-extinsa'!B41</f>
        <v>0</v>
      </c>
      <c r="D24" s="436">
        <f>'3. Analiza financiara-extinsa'!C41</f>
        <v>0</v>
      </c>
      <c r="E24" s="436">
        <f>'3. Analiza financiara-extinsa'!D41</f>
        <v>0</v>
      </c>
      <c r="F24" s="27"/>
      <c r="G24" s="25"/>
      <c r="H24" s="3"/>
      <c r="I24" s="16"/>
      <c r="J24" s="16"/>
      <c r="K24" s="16"/>
    </row>
    <row r="25" spans="1:11" x14ac:dyDescent="0.25">
      <c r="A25" s="435" t="s">
        <v>75</v>
      </c>
      <c r="B25" s="457"/>
      <c r="C25" s="436">
        <f>'3. Analiza financiara-extinsa'!B42</f>
        <v>0</v>
      </c>
      <c r="D25" s="436">
        <f>'3. Analiza financiara-extinsa'!C42</f>
        <v>0</v>
      </c>
      <c r="E25" s="436">
        <f>'3. Analiza financiara-extinsa'!D42</f>
        <v>0</v>
      </c>
      <c r="F25" s="27"/>
      <c r="G25" s="25"/>
      <c r="H25" s="3"/>
      <c r="I25" s="16"/>
      <c r="J25" s="16"/>
      <c r="K25" s="16"/>
    </row>
    <row r="26" spans="1:11" x14ac:dyDescent="0.25">
      <c r="A26" s="435" t="s">
        <v>76</v>
      </c>
      <c r="B26" s="457"/>
      <c r="C26" s="436">
        <f>'3. Analiza financiara-extinsa'!B43</f>
        <v>0</v>
      </c>
      <c r="D26" s="436">
        <f>'3. Analiza financiara-extinsa'!C43</f>
        <v>0</v>
      </c>
      <c r="E26" s="436">
        <f>'3. Analiza financiara-extinsa'!D43</f>
        <v>0</v>
      </c>
      <c r="F26" s="27"/>
      <c r="G26" s="25"/>
      <c r="H26" s="3"/>
      <c r="I26" s="16"/>
      <c r="J26" s="16"/>
      <c r="K26" s="16"/>
    </row>
    <row r="27" spans="1:11" x14ac:dyDescent="0.25">
      <c r="A27" s="435" t="s">
        <v>215</v>
      </c>
      <c r="B27" s="457" t="s">
        <v>247</v>
      </c>
      <c r="C27" s="436">
        <f>'3. Analiza financiara-extinsa'!B44</f>
        <v>0</v>
      </c>
      <c r="D27" s="436">
        <f>'3. Analiza financiara-extinsa'!C44</f>
        <v>0</v>
      </c>
      <c r="E27" s="436">
        <f>'3. Analiza financiara-extinsa'!D44</f>
        <v>0</v>
      </c>
      <c r="F27" s="27"/>
      <c r="G27" s="25"/>
      <c r="H27" s="3"/>
      <c r="I27" s="16"/>
      <c r="J27" s="16"/>
      <c r="K27" s="16"/>
    </row>
    <row r="28" spans="1:11" x14ac:dyDescent="0.25">
      <c r="A28" s="435" t="s">
        <v>80</v>
      </c>
      <c r="B28" s="457"/>
      <c r="C28" s="436">
        <f>'3. Analiza financiara-extinsa'!B45</f>
        <v>0</v>
      </c>
      <c r="D28" s="436">
        <f>'3. Analiza financiara-extinsa'!C45</f>
        <v>0</v>
      </c>
      <c r="E28" s="436">
        <f>'3. Analiza financiara-extinsa'!D45</f>
        <v>0</v>
      </c>
      <c r="F28" s="27"/>
      <c r="G28" s="25"/>
      <c r="H28" s="3"/>
      <c r="I28" s="16"/>
      <c r="J28" s="16"/>
      <c r="K28" s="16"/>
    </row>
    <row r="29" spans="1:11" x14ac:dyDescent="0.25">
      <c r="A29" s="435" t="s">
        <v>81</v>
      </c>
      <c r="B29" s="457"/>
      <c r="C29" s="436">
        <f>'3. Analiza financiara-extinsa'!B46</f>
        <v>0</v>
      </c>
      <c r="D29" s="436">
        <f>'3. Analiza financiara-extinsa'!C46</f>
        <v>0</v>
      </c>
      <c r="E29" s="436">
        <f>'3. Analiza financiara-extinsa'!D46</f>
        <v>0</v>
      </c>
      <c r="F29" s="27"/>
      <c r="G29" s="25"/>
      <c r="H29" s="3"/>
      <c r="I29" s="16"/>
      <c r="J29" s="16"/>
      <c r="K29" s="16"/>
    </row>
    <row r="30" spans="1:11" x14ac:dyDescent="0.25">
      <c r="A30" s="435" t="s">
        <v>216</v>
      </c>
      <c r="B30" s="457" t="s">
        <v>248</v>
      </c>
      <c r="C30" s="436">
        <f>'3. Analiza financiara-extinsa'!B47</f>
        <v>0</v>
      </c>
      <c r="D30" s="436">
        <f>'3. Analiza financiara-extinsa'!C47</f>
        <v>0</v>
      </c>
      <c r="E30" s="436">
        <f>'3. Analiza financiara-extinsa'!D47</f>
        <v>0</v>
      </c>
      <c r="F30" s="27"/>
      <c r="G30" s="25"/>
      <c r="H30" s="3"/>
      <c r="I30" s="16"/>
      <c r="J30" s="16"/>
      <c r="K30" s="16"/>
    </row>
    <row r="31" spans="1:11" x14ac:dyDescent="0.25">
      <c r="A31" s="435" t="s">
        <v>104</v>
      </c>
      <c r="B31" s="457" t="s">
        <v>249</v>
      </c>
      <c r="C31" s="436">
        <f>'3. Analiza financiara-extinsa'!B48</f>
        <v>0</v>
      </c>
      <c r="D31" s="436">
        <f>'3. Analiza financiara-extinsa'!C48</f>
        <v>0</v>
      </c>
      <c r="E31" s="436">
        <f>'3. Analiza financiara-extinsa'!D48</f>
        <v>0</v>
      </c>
      <c r="F31" s="27"/>
      <c r="G31" s="25"/>
      <c r="H31" s="3"/>
      <c r="I31" s="16"/>
      <c r="J31" s="16"/>
      <c r="K31" s="16"/>
    </row>
    <row r="32" spans="1:11" x14ac:dyDescent="0.25">
      <c r="A32" s="435" t="s">
        <v>217</v>
      </c>
      <c r="B32" s="457" t="s">
        <v>250</v>
      </c>
      <c r="C32" s="436">
        <f>'3. Analiza financiara-extinsa'!B49</f>
        <v>0</v>
      </c>
      <c r="D32" s="436">
        <f>'3. Analiza financiara-extinsa'!C49</f>
        <v>0</v>
      </c>
      <c r="E32" s="436">
        <f>'3. Analiza financiara-extinsa'!D49</f>
        <v>0</v>
      </c>
      <c r="F32" s="27"/>
      <c r="G32" s="25"/>
      <c r="H32" s="3"/>
      <c r="I32" s="16"/>
      <c r="J32" s="16"/>
      <c r="K32" s="16"/>
    </row>
    <row r="33" spans="1:11" x14ac:dyDescent="0.25">
      <c r="A33" s="435" t="s">
        <v>218</v>
      </c>
      <c r="B33" s="457" t="s">
        <v>251</v>
      </c>
      <c r="C33" s="436">
        <f>'3. Analiza financiara-extinsa'!B50</f>
        <v>0</v>
      </c>
      <c r="D33" s="436">
        <f>'3. Analiza financiara-extinsa'!C50</f>
        <v>0</v>
      </c>
      <c r="E33" s="436">
        <f>'3. Analiza financiara-extinsa'!D50</f>
        <v>0</v>
      </c>
      <c r="F33" s="27"/>
      <c r="G33" s="25"/>
      <c r="H33" s="3"/>
      <c r="I33" s="16"/>
      <c r="J33" s="16"/>
      <c r="K33" s="16"/>
    </row>
    <row r="34" spans="1:11" x14ac:dyDescent="0.25">
      <c r="A34" s="435" t="s">
        <v>219</v>
      </c>
      <c r="B34" s="457" t="s">
        <v>252</v>
      </c>
      <c r="C34" s="436">
        <f>'3. Analiza financiara-extinsa'!B51</f>
        <v>0</v>
      </c>
      <c r="D34" s="436">
        <f>'3. Analiza financiara-extinsa'!C51</f>
        <v>0</v>
      </c>
      <c r="E34" s="436">
        <f>'3. Analiza financiara-extinsa'!D51</f>
        <v>0</v>
      </c>
      <c r="F34" s="27"/>
      <c r="G34" s="25"/>
      <c r="H34" s="3"/>
      <c r="I34" s="16"/>
      <c r="J34" s="16"/>
      <c r="K34" s="16"/>
    </row>
    <row r="35" spans="1:11" x14ac:dyDescent="0.25">
      <c r="A35" s="435" t="s">
        <v>220</v>
      </c>
      <c r="B35" s="457" t="s">
        <v>253</v>
      </c>
      <c r="C35" s="436">
        <f>'3. Analiza financiara-extinsa'!B52</f>
        <v>0</v>
      </c>
      <c r="D35" s="436">
        <f>'3. Analiza financiara-extinsa'!C52</f>
        <v>0</v>
      </c>
      <c r="E35" s="436">
        <f>'3. Analiza financiara-extinsa'!D52</f>
        <v>0</v>
      </c>
      <c r="F35" s="27"/>
      <c r="G35" s="25"/>
      <c r="H35" s="3"/>
      <c r="I35" s="16"/>
      <c r="J35" s="16"/>
      <c r="K35" s="16"/>
    </row>
    <row r="36" spans="1:11" x14ac:dyDescent="0.25">
      <c r="A36" s="25"/>
      <c r="C36" s="23"/>
      <c r="D36" s="23"/>
      <c r="E36" s="23"/>
      <c r="F36" s="27"/>
      <c r="G36" s="25"/>
    </row>
    <row r="37" spans="1:11" s="49" customFormat="1" ht="18.75" x14ac:dyDescent="0.3">
      <c r="A37" s="743" t="s">
        <v>130</v>
      </c>
      <c r="B37" s="743"/>
      <c r="C37" s="743"/>
      <c r="D37" s="743"/>
      <c r="E37" s="743"/>
      <c r="F37" s="134"/>
      <c r="G37" s="50"/>
      <c r="H37" s="131"/>
      <c r="I37" s="156"/>
      <c r="J37" s="156"/>
      <c r="K37" s="156"/>
    </row>
    <row r="39" spans="1:11" s="49" customFormat="1" ht="18.75" x14ac:dyDescent="0.3">
      <c r="A39" s="743" t="s">
        <v>131</v>
      </c>
      <c r="B39" s="743"/>
      <c r="C39" s="743"/>
      <c r="D39" s="743"/>
      <c r="E39" s="743"/>
      <c r="F39" s="134"/>
      <c r="G39" s="50"/>
      <c r="H39" s="147"/>
      <c r="I39" s="147"/>
      <c r="J39" s="147"/>
      <c r="K39" s="147"/>
    </row>
    <row r="40" spans="1:11" s="49" customFormat="1" ht="61.5" customHeight="1" x14ac:dyDescent="0.25">
      <c r="A40" s="744" t="s">
        <v>775</v>
      </c>
      <c r="B40" s="744"/>
      <c r="C40" s="744"/>
      <c r="D40" s="744"/>
      <c r="E40" s="744"/>
      <c r="F40" s="134"/>
      <c r="G40" s="50"/>
      <c r="H40" s="147"/>
      <c r="I40" s="147"/>
      <c r="J40" s="147"/>
      <c r="K40" s="147"/>
    </row>
    <row r="41" spans="1:11" s="49" customFormat="1" x14ac:dyDescent="0.25">
      <c r="A41" s="458"/>
      <c r="B41" s="447" t="s">
        <v>206</v>
      </c>
      <c r="C41" s="422" t="str">
        <f>'1 Bilant'!B10</f>
        <v>N-2</v>
      </c>
      <c r="D41" s="422" t="str">
        <f>'1 Bilant'!C10</f>
        <v>N-1</v>
      </c>
      <c r="E41" s="422" t="str">
        <f>'1 Bilant'!D10</f>
        <v>N</v>
      </c>
      <c r="F41" s="134"/>
      <c r="G41" s="50"/>
      <c r="H41" s="147"/>
      <c r="I41" s="147"/>
      <c r="J41" s="147"/>
      <c r="K41" s="147"/>
    </row>
    <row r="42" spans="1:11" s="49" customFormat="1" x14ac:dyDescent="0.25">
      <c r="A42" s="458" t="s">
        <v>221</v>
      </c>
      <c r="B42" s="459" t="s">
        <v>132</v>
      </c>
      <c r="C42" s="460" t="str">
        <f>IFERROR('3. Analiza financiara-extinsa'!H34,"")</f>
        <v/>
      </c>
      <c r="D42" s="460" t="str">
        <f>IFERROR('3. Analiza financiara-extinsa'!I34,"")</f>
        <v/>
      </c>
      <c r="E42" s="460" t="str">
        <f>IFERROR('3. Analiza financiara-extinsa'!J34,"")</f>
        <v/>
      </c>
      <c r="F42" s="134"/>
      <c r="G42" s="50"/>
      <c r="H42" s="147"/>
      <c r="I42" s="147"/>
      <c r="J42" s="147"/>
      <c r="K42" s="147"/>
    </row>
    <row r="43" spans="1:11" s="49" customFormat="1" x14ac:dyDescent="0.25">
      <c r="A43" s="458" t="s">
        <v>222</v>
      </c>
      <c r="B43" s="459" t="s">
        <v>133</v>
      </c>
      <c r="C43" s="460" t="str">
        <f>IFERROR('3. Analiza financiara-extinsa'!H40,"")</f>
        <v/>
      </c>
      <c r="D43" s="460" t="str">
        <f>IFERROR('3. Analiza financiara-extinsa'!I40,"")</f>
        <v/>
      </c>
      <c r="E43" s="460" t="str">
        <f>IFERROR('3. Analiza financiara-extinsa'!J40,"")</f>
        <v/>
      </c>
      <c r="F43" s="134"/>
      <c r="G43" s="50"/>
      <c r="H43" s="147"/>
      <c r="I43" s="147"/>
      <c r="J43" s="147"/>
      <c r="K43" s="147"/>
    </row>
    <row r="44" spans="1:11" s="49" customFormat="1" x14ac:dyDescent="0.25">
      <c r="A44" s="458" t="s">
        <v>223</v>
      </c>
      <c r="B44" s="459" t="s">
        <v>134</v>
      </c>
      <c r="C44" s="460" t="str">
        <f>IFERROR('3. Analiza financiara-extinsa'!H44,"")</f>
        <v/>
      </c>
      <c r="D44" s="460" t="str">
        <f>IFERROR('3. Analiza financiara-extinsa'!I44,"")</f>
        <v/>
      </c>
      <c r="E44" s="460" t="str">
        <f>IFERROR('3. Analiza financiara-extinsa'!J44,"")</f>
        <v/>
      </c>
      <c r="F44" s="134"/>
      <c r="G44" s="50"/>
      <c r="H44" s="147"/>
      <c r="I44" s="147"/>
      <c r="J44" s="147"/>
      <c r="K44" s="147"/>
    </row>
    <row r="45" spans="1:11" s="49" customFormat="1" x14ac:dyDescent="0.25">
      <c r="A45" s="458" t="s">
        <v>224</v>
      </c>
      <c r="B45" s="459" t="s">
        <v>135</v>
      </c>
      <c r="C45" s="460" t="str">
        <f>IFERROR('3. Analiza financiara-extinsa'!H47,"")</f>
        <v/>
      </c>
      <c r="D45" s="460" t="str">
        <f>IFERROR('3. Analiza financiara-extinsa'!I47,"")</f>
        <v/>
      </c>
      <c r="E45" s="460" t="str">
        <f>IFERROR('3. Analiza financiara-extinsa'!J47,"")</f>
        <v/>
      </c>
      <c r="F45" s="134"/>
      <c r="G45" s="50"/>
      <c r="H45" s="147"/>
      <c r="I45" s="147"/>
      <c r="J45" s="147"/>
      <c r="K45" s="147"/>
    </row>
    <row r="46" spans="1:11" s="49" customFormat="1" x14ac:dyDescent="0.25">
      <c r="A46" s="458" t="s">
        <v>229</v>
      </c>
      <c r="B46" s="459" t="s">
        <v>230</v>
      </c>
      <c r="C46" s="460" t="str">
        <f>IFERROR('3. Analiza financiara-extinsa'!H49,"")</f>
        <v/>
      </c>
      <c r="D46" s="460" t="str">
        <f>IFERROR('3. Analiza financiara-extinsa'!I49,"")</f>
        <v/>
      </c>
      <c r="E46" s="460" t="str">
        <f>IFERROR('3. Analiza financiara-extinsa'!J49,"")</f>
        <v/>
      </c>
      <c r="F46" s="134"/>
      <c r="G46" s="50"/>
      <c r="H46" s="147"/>
      <c r="I46" s="147"/>
      <c r="J46" s="147"/>
      <c r="K46" s="147"/>
    </row>
    <row r="47" spans="1:11" s="49" customFormat="1" x14ac:dyDescent="0.25">
      <c r="A47" s="458" t="s">
        <v>225</v>
      </c>
      <c r="B47" s="459" t="s">
        <v>136</v>
      </c>
      <c r="C47" s="460" t="str">
        <f>IFERROR('3. Analiza financiara-extinsa'!H52,"")</f>
        <v/>
      </c>
      <c r="D47" s="460" t="str">
        <f>IFERROR('3. Analiza financiara-extinsa'!I52,"")</f>
        <v/>
      </c>
      <c r="E47" s="460" t="str">
        <f>IFERROR('3. Analiza financiara-extinsa'!J52,"")</f>
        <v/>
      </c>
      <c r="F47" s="134"/>
      <c r="G47" s="50"/>
      <c r="H47" s="147"/>
      <c r="I47" s="147"/>
      <c r="J47" s="147"/>
      <c r="K47" s="147"/>
    </row>
    <row r="48" spans="1:11" s="49" customFormat="1" x14ac:dyDescent="0.25">
      <c r="A48" s="458" t="s">
        <v>226</v>
      </c>
      <c r="B48" s="459" t="s">
        <v>137</v>
      </c>
      <c r="C48" s="460" t="str">
        <f>IFERROR('3. Analiza financiara-extinsa'!H51,"")</f>
        <v/>
      </c>
      <c r="D48" s="460" t="str">
        <f>IFERROR('3. Analiza financiara-extinsa'!I51,"")</f>
        <v/>
      </c>
      <c r="E48" s="460" t="str">
        <f>IFERROR('3. Analiza financiara-extinsa'!J51,"")</f>
        <v/>
      </c>
      <c r="F48" s="134"/>
      <c r="G48" s="50"/>
      <c r="H48" s="147"/>
      <c r="I48" s="147"/>
      <c r="J48" s="147"/>
      <c r="K48" s="147"/>
    </row>
    <row r="49" spans="1:15" s="49" customFormat="1" ht="18.75" x14ac:dyDescent="0.3">
      <c r="A49" s="743" t="s">
        <v>130</v>
      </c>
      <c r="B49" s="743"/>
      <c r="C49" s="743"/>
      <c r="D49" s="743"/>
      <c r="E49" s="743"/>
      <c r="F49" s="134"/>
      <c r="G49" s="50"/>
      <c r="H49" s="147"/>
      <c r="I49" s="147"/>
      <c r="J49" s="147"/>
      <c r="K49" s="147"/>
    </row>
    <row r="50" spans="1:15" s="49" customFormat="1" ht="98.25" customHeight="1" x14ac:dyDescent="0.25">
      <c r="A50" s="744" t="s">
        <v>776</v>
      </c>
      <c r="B50" s="744"/>
      <c r="C50" s="744"/>
      <c r="D50" s="744"/>
      <c r="E50" s="744"/>
      <c r="F50" s="134"/>
      <c r="G50" s="50"/>
      <c r="H50" s="147"/>
      <c r="I50" s="147"/>
      <c r="J50" s="147"/>
      <c r="K50" s="147"/>
    </row>
    <row r="51" spans="1:15" s="49" customFormat="1" x14ac:dyDescent="0.25">
      <c r="A51" s="458"/>
      <c r="B51" s="447" t="s">
        <v>206</v>
      </c>
      <c r="C51" s="422" t="str">
        <f>C41</f>
        <v>N-2</v>
      </c>
      <c r="D51" s="422" t="str">
        <f t="shared" ref="D51:E51" si="3">D41</f>
        <v>N-1</v>
      </c>
      <c r="E51" s="422" t="str">
        <f t="shared" si="3"/>
        <v>N</v>
      </c>
      <c r="F51" s="134"/>
      <c r="G51" s="50"/>
      <c r="H51" s="147"/>
      <c r="I51" s="147"/>
      <c r="J51" s="147"/>
      <c r="K51" s="147"/>
    </row>
    <row r="52" spans="1:15" s="49" customFormat="1" x14ac:dyDescent="0.25">
      <c r="A52" s="461" t="s">
        <v>596</v>
      </c>
      <c r="B52" s="447"/>
      <c r="C52" s="422">
        <f>'2 Cont PP'!B50</f>
        <v>0</v>
      </c>
      <c r="D52" s="422">
        <f>'2 Cont PP'!C50</f>
        <v>0</v>
      </c>
      <c r="E52" s="422">
        <f>'2 Cont PP'!D50</f>
        <v>0</v>
      </c>
      <c r="F52" s="134"/>
      <c r="G52" s="50"/>
      <c r="H52" s="147"/>
      <c r="I52" s="147"/>
      <c r="J52" s="147"/>
      <c r="K52" s="147"/>
    </row>
    <row r="53" spans="1:15" s="49" customFormat="1" x14ac:dyDescent="0.25">
      <c r="A53" s="461" t="s">
        <v>597</v>
      </c>
      <c r="B53" s="447"/>
      <c r="C53" s="422">
        <f>'3. Analiza financiara-extinsa'!B51-'3. Analiza financiara-extinsa'!B48</f>
        <v>0</v>
      </c>
      <c r="D53" s="422">
        <f>'3. Analiza financiara-extinsa'!C51-'3. Analiza financiara-extinsa'!C48</f>
        <v>0</v>
      </c>
      <c r="E53" s="422">
        <f>'3. Analiza financiara-extinsa'!D51-'3. Analiza financiara-extinsa'!D48</f>
        <v>0</v>
      </c>
      <c r="F53" s="134"/>
      <c r="G53" s="50"/>
      <c r="H53" s="147"/>
      <c r="I53" s="147"/>
      <c r="J53" s="147"/>
      <c r="K53" s="147"/>
    </row>
    <row r="54" spans="1:15" s="49" customFormat="1" x14ac:dyDescent="0.25">
      <c r="A54" s="452" t="s">
        <v>227</v>
      </c>
      <c r="B54" s="462" t="s">
        <v>254</v>
      </c>
      <c r="C54" s="460" t="str">
        <f>IF(C52&lt;0,"nu se calculeaza",IFERROR('3. Analiza financiara-extinsa'!B49/'3. Analiza financiara-extinsa'!B22,""))</f>
        <v/>
      </c>
      <c r="D54" s="460" t="str">
        <f>IF(D52&lt;0,"nu se calculeaza",IFERROR('3. Analiza financiara-extinsa'!C49/'3. Analiza financiara-extinsa'!C22,""))</f>
        <v/>
      </c>
      <c r="E54" s="460" t="str">
        <f>IF(E52&lt;0,"nu se calculeaza",IFERROR('3. Analiza financiara-extinsa'!D49/'3. Analiza financiara-extinsa'!D22,""))</f>
        <v/>
      </c>
      <c r="F54" s="134"/>
      <c r="G54" s="50"/>
      <c r="H54" s="147"/>
      <c r="I54" s="147"/>
      <c r="J54" s="147"/>
      <c r="K54" s="147"/>
    </row>
    <row r="55" spans="1:15" s="49" customFormat="1" x14ac:dyDescent="0.25">
      <c r="A55" s="461" t="s">
        <v>143</v>
      </c>
      <c r="B55" s="459" t="s">
        <v>232</v>
      </c>
      <c r="C55" s="458"/>
      <c r="D55" s="458"/>
      <c r="E55" s="458"/>
      <c r="F55" s="95"/>
      <c r="G55" s="95"/>
      <c r="H55" s="147"/>
      <c r="I55" s="147"/>
      <c r="J55" s="147"/>
      <c r="K55" s="147"/>
      <c r="L55" s="47"/>
      <c r="M55" s="47"/>
      <c r="N55" s="47"/>
      <c r="O55" s="47"/>
    </row>
    <row r="56" spans="1:15" ht="12.75" x14ac:dyDescent="0.2">
      <c r="A56" s="454" t="s">
        <v>228</v>
      </c>
      <c r="B56" s="463" t="s">
        <v>138</v>
      </c>
      <c r="C56" s="451" t="str">
        <f>IF(C52&lt;0,"nu se calculeaza",IFERROR('3. Analiza financiara-extinsa'!H49,""))</f>
        <v/>
      </c>
      <c r="D56" s="451" t="str">
        <f>IF(D52&lt;0,"nu se calculeaza",IFERROR('3. Analiza financiara-extinsa'!I49,""))</f>
        <v/>
      </c>
      <c r="E56" s="451" t="str">
        <f>IF(E52&lt;0,"nu se calculeaza",IFERROR('3. Analiza financiara-extinsa'!J49,""))</f>
        <v/>
      </c>
      <c r="F56" s="26"/>
      <c r="G56" s="26"/>
      <c r="L56" s="7"/>
      <c r="M56" s="7"/>
      <c r="N56" s="7"/>
      <c r="O56" s="7"/>
    </row>
    <row r="57" spans="1:15" ht="12.75" x14ac:dyDescent="0.2">
      <c r="A57" s="454" t="s">
        <v>231</v>
      </c>
      <c r="B57" s="463" t="s">
        <v>139</v>
      </c>
      <c r="C57" s="464" t="str">
        <f>IFERROR('3. Analiza financiara-extinsa'!B27/'3. Analiza financiara-extinsa'!B11,"")</f>
        <v/>
      </c>
      <c r="D57" s="464" t="str">
        <f>IFERROR('3. Analiza financiara-extinsa'!C27/'3. Analiza financiara-extinsa'!C11,"")</f>
        <v/>
      </c>
      <c r="E57" s="464" t="str">
        <f>IFERROR('3. Analiza financiara-extinsa'!D27/'3. Analiza financiara-extinsa'!D11,"")</f>
        <v/>
      </c>
      <c r="F57" s="26"/>
      <c r="G57" s="26"/>
      <c r="L57" s="7"/>
      <c r="M57" s="7"/>
      <c r="N57" s="7"/>
      <c r="O57" s="7"/>
    </row>
    <row r="58" spans="1:15" x14ac:dyDescent="0.25">
      <c r="A58" s="452" t="s">
        <v>233</v>
      </c>
      <c r="B58" s="462" t="s">
        <v>255</v>
      </c>
      <c r="C58" s="450" t="str">
        <f>IF(C52&lt;0,"nu se calculeaza",IFERROR('3. Analiza financiara-extinsa'!B49/'3. Analiza financiara-extinsa'!B21,""))</f>
        <v/>
      </c>
      <c r="D58" s="450" t="str">
        <f>IF(D52&lt;0,"nu se calculeaza",IFERROR('3. Analiza financiara-extinsa'!C49/'3. Analiza financiara-extinsa'!C21,""))</f>
        <v/>
      </c>
      <c r="E58" s="450" t="str">
        <f>IF(E52&lt;0,"nu se calculeaza",IFERROR('3. Analiza financiara-extinsa'!D49/'3. Analiza financiara-extinsa'!D21,""))</f>
        <v/>
      </c>
      <c r="F58" s="26"/>
      <c r="G58" s="26"/>
      <c r="L58" s="7"/>
      <c r="M58" s="7"/>
      <c r="N58" s="7"/>
      <c r="O58" s="7"/>
    </row>
    <row r="59" spans="1:15" ht="31.5" x14ac:dyDescent="0.2">
      <c r="A59" s="454" t="s">
        <v>144</v>
      </c>
      <c r="B59" s="465" t="s">
        <v>235</v>
      </c>
      <c r="C59" s="454"/>
      <c r="D59" s="454"/>
      <c r="E59" s="454"/>
      <c r="F59" s="26"/>
      <c r="G59" s="26"/>
      <c r="L59" s="7"/>
      <c r="M59" s="7"/>
      <c r="N59" s="7"/>
      <c r="O59" s="7"/>
    </row>
    <row r="60" spans="1:15" ht="12.75" x14ac:dyDescent="0.2">
      <c r="A60" s="454" t="s">
        <v>228</v>
      </c>
      <c r="B60" s="463" t="s">
        <v>138</v>
      </c>
      <c r="C60" s="451" t="str">
        <f>C56</f>
        <v/>
      </c>
      <c r="D60" s="451" t="str">
        <f t="shared" ref="D60:E60" si="4">D56</f>
        <v/>
      </c>
      <c r="E60" s="451" t="str">
        <f t="shared" si="4"/>
        <v/>
      </c>
      <c r="F60" s="26"/>
      <c r="G60" s="26"/>
      <c r="L60" s="7"/>
      <c r="M60" s="7"/>
      <c r="N60" s="7"/>
      <c r="O60" s="7"/>
    </row>
    <row r="61" spans="1:15" ht="12.75" x14ac:dyDescent="0.2">
      <c r="A61" s="454" t="s">
        <v>231</v>
      </c>
      <c r="B61" s="463" t="s">
        <v>139</v>
      </c>
      <c r="C61" s="464" t="str">
        <f>C57</f>
        <v/>
      </c>
      <c r="D61" s="464" t="str">
        <f t="shared" ref="D61:E61" si="5">D57</f>
        <v/>
      </c>
      <c r="E61" s="464" t="str">
        <f t="shared" si="5"/>
        <v/>
      </c>
      <c r="F61" s="26"/>
      <c r="G61" s="26"/>
      <c r="L61" s="7"/>
      <c r="M61" s="7"/>
      <c r="N61" s="7"/>
      <c r="O61" s="7"/>
    </row>
    <row r="62" spans="1:15" x14ac:dyDescent="0.25">
      <c r="A62" s="454" t="s">
        <v>238</v>
      </c>
      <c r="B62" s="463" t="s">
        <v>140</v>
      </c>
      <c r="C62" s="464" t="str">
        <f>IFERROR('3. Analiza financiara-extinsa'!B22/'3. Analiza financiara-extinsa'!B21,"")</f>
        <v/>
      </c>
      <c r="D62" s="464" t="str">
        <f>IFERROR('3. Analiza financiara-extinsa'!C22/'3. Analiza financiara-extinsa'!C21,"")</f>
        <v/>
      </c>
      <c r="E62" s="464" t="str">
        <f>IFERROR('3. Analiza financiara-extinsa'!D22/'3. Analiza financiara-extinsa'!D21,"")</f>
        <v/>
      </c>
      <c r="F62" s="26"/>
      <c r="G62" s="26"/>
      <c r="I62" s="29"/>
      <c r="J62" s="29"/>
      <c r="K62" s="29"/>
      <c r="L62" s="7"/>
      <c r="M62" s="7"/>
      <c r="N62" s="7"/>
      <c r="O62" s="7"/>
    </row>
    <row r="63" spans="1:15" ht="28.5" x14ac:dyDescent="0.25">
      <c r="A63" s="466" t="s">
        <v>234</v>
      </c>
      <c r="B63" s="467" t="s">
        <v>425</v>
      </c>
      <c r="C63" s="450" t="str">
        <f>IF(C53&lt;0,"nu se calculeaza",IFERROR(('3. Analiza financiara-extinsa'!B51-'3. Analiza financiara-extinsa'!B48)/('3. Analiza financiara-extinsa'!B21+'3. Analiza financiara-extinsa'!B17),""))</f>
        <v/>
      </c>
      <c r="D63" s="450" t="str">
        <f>IF(D53&lt;0,"nu se calculeaza",IFERROR(('3. Analiza financiara-extinsa'!C51-'3. Analiza financiara-extinsa'!C48)/('3. Analiza financiara-extinsa'!C21+'3. Analiza financiara-extinsa'!C17),""))</f>
        <v/>
      </c>
      <c r="E63" s="450" t="str">
        <f>IF(E53&lt;0,"nu se calculeaza",IFERROR(('3. Analiza financiara-extinsa'!D51-'3. Analiza financiara-extinsa'!D48)/('3. Analiza financiara-extinsa'!D21+'3. Analiza financiara-extinsa'!D17),""))</f>
        <v/>
      </c>
      <c r="F63" s="31"/>
      <c r="G63" s="31"/>
      <c r="I63" s="29"/>
      <c r="J63" s="29"/>
      <c r="K63" s="29"/>
      <c r="L63" s="11"/>
      <c r="M63" s="7"/>
      <c r="N63" s="7"/>
      <c r="O63" s="7"/>
    </row>
    <row r="64" spans="1:15" ht="47.25" x14ac:dyDescent="0.25">
      <c r="A64" s="461" t="s">
        <v>145</v>
      </c>
      <c r="B64" s="465" t="s">
        <v>236</v>
      </c>
      <c r="C64" s="454"/>
      <c r="D64" s="454"/>
      <c r="E64" s="454"/>
      <c r="F64" s="31"/>
      <c r="G64" s="31"/>
      <c r="L64" s="11"/>
      <c r="M64" s="7"/>
      <c r="N64" s="7"/>
      <c r="O64" s="7"/>
    </row>
    <row r="65" spans="1:15" s="12" customFormat="1" x14ac:dyDescent="0.25">
      <c r="A65" s="454" t="s">
        <v>237</v>
      </c>
      <c r="B65" s="463" t="s">
        <v>141</v>
      </c>
      <c r="C65" s="451" t="str">
        <f>IF(C53&lt;0,"nu se calculeaza",IFERROR(('3. Analiza financiara-extinsa'!B51-'3. Analiza financiara-extinsa'!B48)/'3. Analiza financiara-extinsa'!B27,""))</f>
        <v/>
      </c>
      <c r="D65" s="451" t="str">
        <f>IF(D53&lt;0,"nu se calculeaza",IFERROR(('3. Analiza financiara-extinsa'!C51-'3. Analiza financiara-extinsa'!C48)/'3. Analiza financiara-extinsa'!C27,""))</f>
        <v/>
      </c>
      <c r="E65" s="451" t="str">
        <f>IF(E53&lt;0,"nu se calculeaza",IFERROR(('3. Analiza financiara-extinsa'!D51-'3. Analiza financiara-extinsa'!D48)/'3. Analiza financiara-extinsa'!D27,""))</f>
        <v/>
      </c>
      <c r="F65" s="29"/>
      <c r="G65" s="29"/>
      <c r="L65" s="9"/>
      <c r="M65" s="2"/>
      <c r="N65" s="2"/>
      <c r="O65" s="2"/>
    </row>
    <row r="66" spans="1:15" x14ac:dyDescent="0.25">
      <c r="A66" s="454" t="s">
        <v>231</v>
      </c>
      <c r="B66" s="463" t="s">
        <v>139</v>
      </c>
      <c r="C66" s="464" t="str">
        <f>C57</f>
        <v/>
      </c>
      <c r="D66" s="464" t="str">
        <f t="shared" ref="D66:E66" si="6">D57</f>
        <v/>
      </c>
      <c r="E66" s="464" t="str">
        <f t="shared" si="6"/>
        <v/>
      </c>
      <c r="F66" s="31"/>
      <c r="G66" s="31"/>
      <c r="L66" s="9"/>
      <c r="M66" s="7"/>
      <c r="N66" s="7"/>
      <c r="O66" s="7"/>
    </row>
    <row r="67" spans="1:15" x14ac:dyDescent="0.25">
      <c r="A67" s="454" t="s">
        <v>239</v>
      </c>
      <c r="B67" s="463" t="s">
        <v>142</v>
      </c>
      <c r="C67" s="464" t="str">
        <f>IFERROR(('3. Analiza financiara-extinsa'!B22/('3. Analiza financiara-extinsa'!B21+'3. Analiza financiara-extinsa'!B17)),"")</f>
        <v/>
      </c>
      <c r="D67" s="464" t="str">
        <f>IFERROR(('3. Analiza financiara-extinsa'!C22/('3. Analiza financiara-extinsa'!C21+'3. Analiza financiara-extinsa'!C17)),"")</f>
        <v/>
      </c>
      <c r="E67" s="464" t="str">
        <f>IFERROR(('3. Analiza financiara-extinsa'!D22/('3. Analiza financiara-extinsa'!D21+'3. Analiza financiara-extinsa'!D17)),"")</f>
        <v/>
      </c>
      <c r="F67" s="31"/>
      <c r="G67" s="31"/>
      <c r="L67" s="9"/>
      <c r="M67" s="7"/>
      <c r="N67" s="7"/>
      <c r="O67" s="7"/>
    </row>
    <row r="68" spans="1:15" x14ac:dyDescent="0.25">
      <c r="A68" s="401" t="s">
        <v>240</v>
      </c>
      <c r="B68" s="468" t="s">
        <v>256</v>
      </c>
      <c r="C68" s="469" t="str">
        <f>IFERROR(C58-C63,"")</f>
        <v/>
      </c>
      <c r="D68" s="469" t="str">
        <f t="shared" ref="D68:E68" si="7">IFERROR(D58-D63,"")</f>
        <v/>
      </c>
      <c r="E68" s="469" t="str">
        <f t="shared" si="7"/>
        <v/>
      </c>
      <c r="F68" s="31"/>
      <c r="G68" s="31"/>
      <c r="L68" s="11"/>
      <c r="M68" s="7"/>
      <c r="N68" s="7"/>
      <c r="O68" s="7"/>
    </row>
    <row r="69" spans="1:15" s="12" customFormat="1" x14ac:dyDescent="0.25">
      <c r="A69" s="2"/>
      <c r="B69" s="140"/>
      <c r="C69" s="2"/>
      <c r="D69" s="2"/>
      <c r="E69" s="2"/>
      <c r="F69" s="29"/>
      <c r="G69" s="29"/>
      <c r="L69" s="9"/>
      <c r="M69" s="2"/>
      <c r="N69" s="2"/>
      <c r="O69" s="2"/>
    </row>
    <row r="70" spans="1:15" ht="18.75" x14ac:dyDescent="0.3">
      <c r="A70" s="743" t="s">
        <v>204</v>
      </c>
      <c r="B70" s="743"/>
      <c r="C70" s="743"/>
      <c r="D70" s="743"/>
      <c r="E70" s="743"/>
      <c r="F70" s="31"/>
      <c r="G70" s="31"/>
      <c r="L70" s="11"/>
      <c r="M70" s="7"/>
      <c r="N70" s="7"/>
      <c r="O70" s="7"/>
    </row>
    <row r="71" spans="1:15" ht="90.75" customHeight="1" x14ac:dyDescent="0.2">
      <c r="A71" s="744" t="s">
        <v>777</v>
      </c>
      <c r="B71" s="744"/>
      <c r="C71" s="744"/>
      <c r="D71" s="744"/>
      <c r="E71" s="744"/>
      <c r="F71" s="31"/>
      <c r="G71" s="31"/>
      <c r="L71" s="11"/>
      <c r="M71" s="7"/>
      <c r="N71" s="7"/>
      <c r="O71" s="7"/>
    </row>
    <row r="72" spans="1:15" x14ac:dyDescent="0.25">
      <c r="A72" s="452" t="s">
        <v>152</v>
      </c>
      <c r="B72" s="447" t="s">
        <v>206</v>
      </c>
      <c r="C72" s="422" t="str">
        <f>C51</f>
        <v>N-2</v>
      </c>
      <c r="D72" s="422" t="str">
        <f>D51</f>
        <v>N-1</v>
      </c>
      <c r="E72" s="422" t="str">
        <f>E51</f>
        <v>N</v>
      </c>
      <c r="F72" s="31"/>
      <c r="G72" s="31"/>
      <c r="L72" s="11"/>
    </row>
    <row r="73" spans="1:15" x14ac:dyDescent="0.25">
      <c r="A73" s="446" t="s">
        <v>146</v>
      </c>
      <c r="B73" s="447" t="s">
        <v>257</v>
      </c>
      <c r="C73" s="453" t="str">
        <f>IFERROR(('3. Analiza financiara-extinsa'!B22*360)/'3. Analiza financiara-extinsa'!B27,"")</f>
        <v/>
      </c>
      <c r="D73" s="453" t="str">
        <f>IFERROR(('3. Analiza financiara-extinsa'!C22*360)/'3. Analiza financiara-extinsa'!C27,"")</f>
        <v/>
      </c>
      <c r="E73" s="453" t="str">
        <f>IFERROR(('3. Analiza financiara-extinsa'!D22*360)/'3. Analiza financiara-extinsa'!D27,"")</f>
        <v/>
      </c>
      <c r="F73" s="31"/>
      <c r="G73" s="31"/>
      <c r="L73" s="11"/>
    </row>
    <row r="74" spans="1:15" s="12" customFormat="1" x14ac:dyDescent="0.25">
      <c r="A74" s="446" t="s">
        <v>147</v>
      </c>
      <c r="B74" s="447" t="s">
        <v>258</v>
      </c>
      <c r="C74" s="453" t="str">
        <f>IFERROR(('3. Analiza financiara-extinsa'!B5*360)/'3. Analiza financiara-extinsa'!B27,"")</f>
        <v/>
      </c>
      <c r="D74" s="453" t="str">
        <f>IFERROR(('3. Analiza financiara-extinsa'!C5*360)/'3. Analiza financiara-extinsa'!C27,"")</f>
        <v/>
      </c>
      <c r="E74" s="453" t="str">
        <f>IFERROR(('3. Analiza financiara-extinsa'!D5*360)/'3. Analiza financiara-extinsa'!D27,"")</f>
        <v/>
      </c>
      <c r="F74" s="29"/>
      <c r="G74" s="29"/>
      <c r="L74" s="9"/>
    </row>
    <row r="75" spans="1:15" x14ac:dyDescent="0.25">
      <c r="A75" s="446" t="s">
        <v>151</v>
      </c>
      <c r="B75" s="447" t="s">
        <v>259</v>
      </c>
      <c r="C75" s="453" t="str">
        <f>IFERROR(('3. Analiza financiara-extinsa'!B6*360)/'3. Analiza financiara-extinsa'!B27,"")</f>
        <v/>
      </c>
      <c r="D75" s="453" t="str">
        <f>IFERROR(('3. Analiza financiara-extinsa'!C6*360)/'3. Analiza financiara-extinsa'!C27,"")</f>
        <v/>
      </c>
      <c r="E75" s="453" t="str">
        <f>IFERROR(('3. Analiza financiara-extinsa'!D6*360)/'3. Analiza financiara-extinsa'!D27,"")</f>
        <v/>
      </c>
      <c r="F75" s="31"/>
      <c r="G75" s="31"/>
      <c r="L75" s="11"/>
    </row>
    <row r="76" spans="1:15" x14ac:dyDescent="0.25">
      <c r="A76" s="446" t="s">
        <v>148</v>
      </c>
      <c r="B76" s="447" t="s">
        <v>260</v>
      </c>
      <c r="C76" s="453" t="str">
        <f>IFERROR(('3. Analiza financiara-extinsa'!B7*360)/'3. Analiza financiara-extinsa'!B27,"")</f>
        <v/>
      </c>
      <c r="D76" s="453" t="str">
        <f>IFERROR(('3. Analiza financiara-extinsa'!C7*360)/'3. Analiza financiara-extinsa'!C27,"")</f>
        <v/>
      </c>
      <c r="E76" s="453" t="str">
        <f>IFERROR(('3. Analiza financiara-extinsa'!D7*360)/'3. Analiza financiara-extinsa'!D27,"")</f>
        <v/>
      </c>
      <c r="F76" s="31"/>
      <c r="G76" s="31"/>
      <c r="L76" s="11"/>
    </row>
    <row r="77" spans="1:15" x14ac:dyDescent="0.25">
      <c r="A77" s="446" t="s">
        <v>149</v>
      </c>
      <c r="B77" s="447" t="s">
        <v>261</v>
      </c>
      <c r="C77" s="453" t="str">
        <f>IFERROR(('3. Analiza financiara-extinsa'!B8*360)/'3. Analiza financiara-extinsa'!B27,"")</f>
        <v/>
      </c>
      <c r="D77" s="453" t="str">
        <f>IFERROR(('3. Analiza financiara-extinsa'!C8*360)/'3. Analiza financiara-extinsa'!C27,"")</f>
        <v/>
      </c>
      <c r="E77" s="453" t="str">
        <f>IFERROR(('3. Analiza financiara-extinsa'!D8*360)/'3. Analiza financiara-extinsa'!D27,"")</f>
        <v/>
      </c>
      <c r="F77" s="31"/>
      <c r="G77" s="31"/>
      <c r="H77" s="29"/>
      <c r="I77" s="31"/>
      <c r="J77" s="31"/>
      <c r="K77" s="31"/>
      <c r="L77" s="11"/>
    </row>
    <row r="78" spans="1:15" x14ac:dyDescent="0.25">
      <c r="A78" s="446" t="s">
        <v>150</v>
      </c>
      <c r="B78" s="447" t="s">
        <v>262</v>
      </c>
      <c r="C78" s="453" t="str">
        <f>IFERROR(('3. Analiza financiara-extinsa'!B14*360)/'3. Analiza financiara-extinsa'!B27,"")</f>
        <v/>
      </c>
      <c r="D78" s="453" t="str">
        <f>IFERROR(('3. Analiza financiara-extinsa'!C14*360)/'3. Analiza financiara-extinsa'!C27,"")</f>
        <v/>
      </c>
      <c r="E78" s="453" t="str">
        <f>IFERROR(('3. Analiza financiara-extinsa'!D14*360)/'3. Analiza financiara-extinsa'!D27,"")</f>
        <v/>
      </c>
      <c r="F78" s="31"/>
      <c r="G78" s="31"/>
      <c r="H78" s="29"/>
      <c r="I78" s="31"/>
      <c r="J78" s="31"/>
      <c r="K78" s="31"/>
      <c r="L78" s="11"/>
    </row>
    <row r="79" spans="1:15" s="19" customFormat="1" x14ac:dyDescent="0.25">
      <c r="A79" s="452" t="s">
        <v>153</v>
      </c>
      <c r="B79" s="447" t="s">
        <v>206</v>
      </c>
      <c r="C79" s="422" t="str">
        <f>C72</f>
        <v>N-2</v>
      </c>
      <c r="D79" s="422" t="str">
        <f t="shared" ref="D79:E79" si="8">D72</f>
        <v>N-1</v>
      </c>
      <c r="E79" s="422" t="str">
        <f t="shared" si="8"/>
        <v>N</v>
      </c>
      <c r="F79" s="32"/>
      <c r="G79" s="32"/>
      <c r="H79" s="32"/>
      <c r="I79" s="32"/>
      <c r="J79" s="32"/>
      <c r="K79" s="32"/>
      <c r="L79" s="8"/>
    </row>
    <row r="80" spans="1:15" x14ac:dyDescent="0.25">
      <c r="A80" s="446" t="s">
        <v>154</v>
      </c>
      <c r="B80" s="447" t="s">
        <v>263</v>
      </c>
      <c r="C80" s="449" t="str">
        <f>IFERROR('3. Analiza financiara-extinsa'!B27/'3. Analiza financiara-extinsa'!B22,"")</f>
        <v/>
      </c>
      <c r="D80" s="449" t="str">
        <f>IFERROR('3. Analiza financiara-extinsa'!C27/'3. Analiza financiara-extinsa'!C22,"")</f>
        <v/>
      </c>
      <c r="E80" s="449" t="str">
        <f>IFERROR('3. Analiza financiara-extinsa'!D27/'3. Analiza financiara-extinsa'!D22,"")</f>
        <v/>
      </c>
      <c r="F80" s="31"/>
      <c r="G80" s="31"/>
      <c r="H80" s="31"/>
      <c r="I80" s="31"/>
      <c r="J80" s="31"/>
      <c r="K80" s="31"/>
      <c r="L80" s="11"/>
    </row>
    <row r="81" spans="1:12" s="12" customFormat="1" x14ac:dyDescent="0.25">
      <c r="A81" s="446" t="s">
        <v>155</v>
      </c>
      <c r="B81" s="447" t="s">
        <v>265</v>
      </c>
      <c r="C81" s="449" t="str">
        <f>IFERROR('3. Analiza financiara-extinsa'!B27/'3. Analiza financiara-extinsa'!B5,"")</f>
        <v/>
      </c>
      <c r="D81" s="449" t="str">
        <f>IFERROR('3. Analiza financiara-extinsa'!C27/'3. Analiza financiara-extinsa'!C5,"")</f>
        <v/>
      </c>
      <c r="E81" s="449" t="str">
        <f>IFERROR('3. Analiza financiara-extinsa'!D27/'3. Analiza financiara-extinsa'!D5,"")</f>
        <v/>
      </c>
      <c r="F81" s="29"/>
      <c r="G81" s="29"/>
      <c r="H81" s="29"/>
      <c r="I81" s="29"/>
      <c r="J81" s="29"/>
      <c r="K81" s="29"/>
      <c r="L81" s="9"/>
    </row>
    <row r="82" spans="1:12" s="12" customFormat="1" x14ac:dyDescent="0.25">
      <c r="A82" s="446" t="s">
        <v>156</v>
      </c>
      <c r="B82" s="447" t="s">
        <v>266</v>
      </c>
      <c r="C82" s="449" t="str">
        <f>IFERROR('3. Analiza financiara-extinsa'!B27/'3. Analiza financiara-extinsa'!B6,"")</f>
        <v/>
      </c>
      <c r="D82" s="449" t="str">
        <f>IFERROR('3. Analiza financiara-extinsa'!C27/'3. Analiza financiara-extinsa'!C6,"")</f>
        <v/>
      </c>
      <c r="E82" s="449" t="str">
        <f>IFERROR('3. Analiza financiara-extinsa'!D27/'3. Analiza financiara-extinsa'!D6,"")</f>
        <v/>
      </c>
      <c r="F82" s="29"/>
      <c r="G82" s="29"/>
      <c r="H82" s="29"/>
      <c r="I82" s="29"/>
      <c r="J82" s="29"/>
      <c r="K82" s="29"/>
      <c r="L82" s="9"/>
    </row>
    <row r="83" spans="1:12" s="12" customFormat="1" x14ac:dyDescent="0.25">
      <c r="A83" s="446" t="s">
        <v>157</v>
      </c>
      <c r="B83" s="447" t="s">
        <v>267</v>
      </c>
      <c r="C83" s="449" t="str">
        <f>IFERROR('3. Analiza financiara-extinsa'!B27/'3. Analiza financiara-extinsa'!B7,"")</f>
        <v/>
      </c>
      <c r="D83" s="449" t="str">
        <f>IFERROR('3. Analiza financiara-extinsa'!C27/'3. Analiza financiara-extinsa'!C7,"")</f>
        <v/>
      </c>
      <c r="E83" s="449" t="str">
        <f>IFERROR('3. Analiza financiara-extinsa'!D27/'3. Analiza financiara-extinsa'!D7,"")</f>
        <v/>
      </c>
      <c r="F83" s="29"/>
      <c r="G83" s="29"/>
      <c r="H83" s="29"/>
      <c r="I83" s="29"/>
      <c r="J83" s="29"/>
      <c r="K83" s="29"/>
      <c r="L83" s="9"/>
    </row>
    <row r="84" spans="1:12" s="12" customFormat="1" x14ac:dyDescent="0.25">
      <c r="A84" s="446" t="s">
        <v>158</v>
      </c>
      <c r="B84" s="447" t="s">
        <v>268</v>
      </c>
      <c r="C84" s="449" t="str">
        <f>IFERROR('3. Analiza financiara-extinsa'!B27/'3. Analiza financiara-extinsa'!B8,"")</f>
        <v/>
      </c>
      <c r="D84" s="449" t="str">
        <f>IFERROR('3. Analiza financiara-extinsa'!C27/'3. Analiza financiara-extinsa'!C8,"")</f>
        <v/>
      </c>
      <c r="E84" s="449" t="str">
        <f>IFERROR('3. Analiza financiara-extinsa'!D27/'3. Analiza financiara-extinsa'!D8,"")</f>
        <v/>
      </c>
      <c r="F84" s="29"/>
      <c r="G84" s="29"/>
      <c r="H84" s="29"/>
      <c r="I84" s="29"/>
      <c r="J84" s="29"/>
      <c r="K84" s="29"/>
      <c r="L84" s="9"/>
    </row>
    <row r="85" spans="1:12" s="12" customFormat="1" x14ac:dyDescent="0.25">
      <c r="A85" s="446" t="s">
        <v>159</v>
      </c>
      <c r="B85" s="447" t="s">
        <v>269</v>
      </c>
      <c r="C85" s="449" t="str">
        <f>IFERROR('3. Analiza financiara-extinsa'!B27/'3. Analiza financiara-extinsa'!B14,"")</f>
        <v/>
      </c>
      <c r="D85" s="449" t="str">
        <f>IFERROR('3. Analiza financiara-extinsa'!C27/'3. Analiza financiara-extinsa'!C14,"")</f>
        <v/>
      </c>
      <c r="E85" s="449" t="str">
        <f>IFERROR('3. Analiza financiara-extinsa'!D27/'3. Analiza financiara-extinsa'!D14,"")</f>
        <v/>
      </c>
      <c r="F85" s="29"/>
      <c r="G85" s="29"/>
      <c r="H85" s="29"/>
      <c r="I85" s="29"/>
      <c r="J85" s="29"/>
      <c r="K85" s="29"/>
      <c r="L85" s="9"/>
    </row>
    <row r="86" spans="1:12" s="12" customFormat="1" hidden="1" x14ac:dyDescent="0.25">
      <c r="A86" s="33" t="s">
        <v>164</v>
      </c>
      <c r="B86" s="154"/>
      <c r="C86" s="31"/>
      <c r="D86" s="31"/>
      <c r="E86" s="31"/>
      <c r="F86" s="29"/>
      <c r="G86" s="29"/>
      <c r="H86" s="29"/>
      <c r="I86" s="29"/>
      <c r="J86" s="29"/>
      <c r="K86" s="29"/>
      <c r="L86" s="9"/>
    </row>
    <row r="87" spans="1:12" s="12" customFormat="1" hidden="1" x14ac:dyDescent="0.25">
      <c r="A87" s="29" t="s">
        <v>165</v>
      </c>
      <c r="B87" s="154" t="s">
        <v>264</v>
      </c>
      <c r="C87" s="30" t="e">
        <f>'3. Analiza financiara-extinsa'!B22/'3. Analiza financiara-extinsa'!B27</f>
        <v>#DIV/0!</v>
      </c>
      <c r="D87" s="30" t="e">
        <f>'3. Analiza financiara-extinsa'!C22/'3. Analiza financiara-extinsa'!C27</f>
        <v>#DIV/0!</v>
      </c>
      <c r="E87" s="30" t="e">
        <f>'3. Analiza financiara-extinsa'!D22/'3. Analiza financiara-extinsa'!D27</f>
        <v>#DIV/0!</v>
      </c>
      <c r="F87" s="29"/>
      <c r="G87" s="29"/>
      <c r="H87" s="29"/>
      <c r="I87" s="29"/>
      <c r="J87" s="29"/>
      <c r="K87" s="29"/>
      <c r="L87" s="9"/>
    </row>
    <row r="88" spans="1:12" s="12" customFormat="1" hidden="1" x14ac:dyDescent="0.25">
      <c r="A88" s="29" t="s">
        <v>166</v>
      </c>
      <c r="B88" s="154" t="s">
        <v>270</v>
      </c>
      <c r="C88" s="30" t="e">
        <f>'3. Analiza financiara-extinsa'!B5/'3. Analiza financiara-extinsa'!B27</f>
        <v>#DIV/0!</v>
      </c>
      <c r="D88" s="30" t="e">
        <f>'3. Analiza financiara-extinsa'!C5/'3. Analiza financiara-extinsa'!C27</f>
        <v>#DIV/0!</v>
      </c>
      <c r="E88" s="30" t="e">
        <f>'3. Analiza financiara-extinsa'!D5/'3. Analiza financiara-extinsa'!D27</f>
        <v>#DIV/0!</v>
      </c>
      <c r="F88" s="29"/>
      <c r="G88" s="29"/>
      <c r="H88" s="29"/>
      <c r="I88" s="29"/>
      <c r="J88" s="29"/>
      <c r="K88" s="29"/>
      <c r="L88" s="9"/>
    </row>
    <row r="89" spans="1:12" s="12" customFormat="1" hidden="1" x14ac:dyDescent="0.25">
      <c r="A89" s="29" t="s">
        <v>167</v>
      </c>
      <c r="B89" s="154" t="s">
        <v>271</v>
      </c>
      <c r="C89" s="30" t="e">
        <f>'3. Analiza financiara-extinsa'!B6/'3. Analiza financiara-extinsa'!B27</f>
        <v>#DIV/0!</v>
      </c>
      <c r="D89" s="30" t="e">
        <f>'3. Analiza financiara-extinsa'!C6/'3. Analiza financiara-extinsa'!C27</f>
        <v>#DIV/0!</v>
      </c>
      <c r="E89" s="30" t="e">
        <f>'3. Analiza financiara-extinsa'!D6/'3. Analiza financiara-extinsa'!D27</f>
        <v>#DIV/0!</v>
      </c>
      <c r="F89" s="29"/>
      <c r="G89" s="29"/>
      <c r="H89" s="29"/>
      <c r="I89" s="29"/>
      <c r="J89" s="29"/>
      <c r="K89" s="29"/>
      <c r="L89" s="9"/>
    </row>
    <row r="90" spans="1:12" s="12" customFormat="1" hidden="1" x14ac:dyDescent="0.25">
      <c r="A90" s="29" t="s">
        <v>168</v>
      </c>
      <c r="B90" s="154" t="s">
        <v>272</v>
      </c>
      <c r="C90" s="30" t="e">
        <f>'3. Analiza financiara-extinsa'!B7/'3. Analiza financiara-extinsa'!B27</f>
        <v>#DIV/0!</v>
      </c>
      <c r="D90" s="30" t="e">
        <f>'3. Analiza financiara-extinsa'!C7/'3. Analiza financiara-extinsa'!C27</f>
        <v>#DIV/0!</v>
      </c>
      <c r="E90" s="30" t="e">
        <f>'3. Analiza financiara-extinsa'!D7/'3. Analiza financiara-extinsa'!D27</f>
        <v>#DIV/0!</v>
      </c>
      <c r="F90" s="29"/>
      <c r="G90" s="29"/>
      <c r="H90" s="29"/>
      <c r="I90" s="29"/>
      <c r="J90" s="29"/>
      <c r="K90" s="29"/>
      <c r="L90" s="9"/>
    </row>
    <row r="91" spans="1:12" s="12" customFormat="1" hidden="1" x14ac:dyDescent="0.25">
      <c r="A91" s="29" t="s">
        <v>169</v>
      </c>
      <c r="B91" s="154" t="s">
        <v>273</v>
      </c>
      <c r="C91" s="30" t="e">
        <f>'3. Analiza financiara-extinsa'!B8/'3. Analiza financiara-extinsa'!B27</f>
        <v>#DIV/0!</v>
      </c>
      <c r="D91" s="30" t="e">
        <f>'3. Analiza financiara-extinsa'!C8/'3. Analiza financiara-extinsa'!C27</f>
        <v>#DIV/0!</v>
      </c>
      <c r="E91" s="30" t="e">
        <f>'3. Analiza financiara-extinsa'!D8/'3. Analiza financiara-extinsa'!D27</f>
        <v>#DIV/0!</v>
      </c>
      <c r="F91" s="29"/>
      <c r="G91" s="29"/>
      <c r="H91" s="29"/>
      <c r="I91" s="29"/>
      <c r="J91" s="29"/>
      <c r="K91" s="29"/>
      <c r="L91" s="9"/>
    </row>
    <row r="92" spans="1:12" s="12" customFormat="1" hidden="1" x14ac:dyDescent="0.25">
      <c r="A92" s="29" t="s">
        <v>170</v>
      </c>
      <c r="B92" s="154" t="s">
        <v>274</v>
      </c>
      <c r="C92" s="30" t="e">
        <f>'3. Analiza financiara-extinsa'!B14/'3. Analiza financiara-extinsa'!B27</f>
        <v>#DIV/0!</v>
      </c>
      <c r="D92" s="30" t="e">
        <f>'3. Analiza financiara-extinsa'!C14/'3. Analiza financiara-extinsa'!C27</f>
        <v>#DIV/0!</v>
      </c>
      <c r="E92" s="30" t="e">
        <f>'3. Analiza financiara-extinsa'!D14/'3. Analiza financiara-extinsa'!D27</f>
        <v>#DIV/0!</v>
      </c>
      <c r="F92" s="29"/>
      <c r="G92" s="29"/>
      <c r="H92" s="29"/>
      <c r="I92" s="29"/>
      <c r="J92" s="29"/>
      <c r="K92" s="29"/>
      <c r="L92" s="9"/>
    </row>
    <row r="93" spans="1:12" s="12" customFormat="1" hidden="1" x14ac:dyDescent="0.25">
      <c r="A93" s="52" t="s">
        <v>171</v>
      </c>
      <c r="B93" s="155" t="s">
        <v>275</v>
      </c>
      <c r="C93" s="98" t="e">
        <f>'3. Analiza financiara-extinsa'!B10/'3. Analiza financiara-extinsa'!B27</f>
        <v>#DIV/0!</v>
      </c>
      <c r="D93" s="98" t="e">
        <f>'3. Analiza financiara-extinsa'!C10/'3. Analiza financiara-extinsa'!C27</f>
        <v>#DIV/0!</v>
      </c>
      <c r="E93" s="98" t="e">
        <f>'3. Analiza financiara-extinsa'!D10/'3. Analiza financiara-extinsa'!D27</f>
        <v>#DIV/0!</v>
      </c>
      <c r="F93" s="29"/>
      <c r="G93" s="29"/>
      <c r="H93" s="29"/>
      <c r="I93" s="29"/>
      <c r="J93" s="29"/>
      <c r="K93" s="29"/>
      <c r="L93" s="9"/>
    </row>
    <row r="94" spans="1:12" x14ac:dyDescent="0.25">
      <c r="A94" s="2"/>
      <c r="B94" s="140"/>
      <c r="C94" s="2"/>
      <c r="D94" s="2"/>
      <c r="E94" s="2"/>
      <c r="F94" s="31"/>
      <c r="G94" s="31"/>
      <c r="H94" s="31"/>
      <c r="I94" s="31"/>
      <c r="J94" s="31"/>
      <c r="K94" s="31"/>
      <c r="L94" s="11"/>
    </row>
    <row r="95" spans="1:12" ht="18.75" x14ac:dyDescent="0.3">
      <c r="A95" s="743" t="s">
        <v>163</v>
      </c>
      <c r="B95" s="743"/>
      <c r="C95" s="743"/>
      <c r="D95" s="743"/>
      <c r="E95" s="743"/>
      <c r="F95" s="31"/>
      <c r="G95" s="31"/>
      <c r="H95" s="31"/>
      <c r="I95" s="31"/>
      <c r="J95" s="31"/>
      <c r="K95" s="31"/>
      <c r="L95" s="11"/>
    </row>
    <row r="96" spans="1:12" ht="96" customHeight="1" x14ac:dyDescent="0.2">
      <c r="A96" s="744" t="s">
        <v>778</v>
      </c>
      <c r="B96" s="744"/>
      <c r="C96" s="744"/>
      <c r="D96" s="744"/>
      <c r="E96" s="744"/>
      <c r="F96" s="31"/>
      <c r="G96" s="31"/>
      <c r="H96" s="31"/>
      <c r="I96" s="31"/>
      <c r="J96" s="31"/>
      <c r="K96" s="31"/>
      <c r="L96" s="11"/>
    </row>
    <row r="97" spans="1:12" x14ac:dyDescent="0.25">
      <c r="A97" s="446"/>
      <c r="B97" s="447" t="s">
        <v>206</v>
      </c>
      <c r="C97" s="448" t="str">
        <f>C6</f>
        <v>N-2</v>
      </c>
      <c r="D97" s="448" t="str">
        <f>D6</f>
        <v>N-1</v>
      </c>
      <c r="E97" s="448" t="str">
        <f>E6</f>
        <v>N</v>
      </c>
      <c r="F97" s="31"/>
      <c r="G97" s="31"/>
      <c r="H97" s="31"/>
      <c r="I97" s="31"/>
      <c r="J97" s="31"/>
      <c r="K97" s="31"/>
      <c r="L97" s="11"/>
    </row>
    <row r="98" spans="1:12" x14ac:dyDescent="0.25">
      <c r="A98" s="446" t="s">
        <v>279</v>
      </c>
      <c r="B98" s="447" t="s">
        <v>276</v>
      </c>
      <c r="C98" s="449" t="str">
        <f>IFERROR('3. Analiza financiara-extinsa'!B6/'3. Analiza financiara-extinsa'!B12,"")</f>
        <v/>
      </c>
      <c r="D98" s="449" t="str">
        <f>IFERROR('3. Analiza financiara-extinsa'!C6/'3. Analiza financiara-extinsa'!C12,"")</f>
        <v/>
      </c>
      <c r="E98" s="449" t="str">
        <f>IFERROR('3. Analiza financiara-extinsa'!D6/'3. Analiza financiara-extinsa'!D12,"")</f>
        <v/>
      </c>
      <c r="F98" s="31"/>
      <c r="G98" s="31"/>
      <c r="H98" s="31"/>
      <c r="I98" s="31"/>
      <c r="J98" s="31"/>
      <c r="K98" s="31"/>
      <c r="L98" s="11"/>
    </row>
    <row r="99" spans="1:12" x14ac:dyDescent="0.25">
      <c r="A99" s="446" t="s">
        <v>280</v>
      </c>
      <c r="B99" s="447" t="s">
        <v>277</v>
      </c>
      <c r="C99" s="449" t="str">
        <f>IFERROR(('3. Analiza financiara-extinsa'!B6-'3. Analiza financiara-extinsa'!B7)/'3. Analiza financiara-extinsa'!B12,"")</f>
        <v/>
      </c>
      <c r="D99" s="449" t="str">
        <f>IFERROR(('3. Analiza financiara-extinsa'!C6-'3. Analiza financiara-extinsa'!C7)/'3. Analiza financiara-extinsa'!C12,"")</f>
        <v/>
      </c>
      <c r="E99" s="449" t="str">
        <f>IFERROR(('3. Analiza financiara-extinsa'!D6-'3. Analiza financiara-extinsa'!D7)/'3. Analiza financiara-extinsa'!D12,"")</f>
        <v/>
      </c>
      <c r="F99" s="31"/>
      <c r="G99" s="31"/>
      <c r="H99" s="31"/>
      <c r="I99" s="31"/>
      <c r="J99" s="31"/>
      <c r="K99" s="31"/>
      <c r="L99" s="11"/>
    </row>
    <row r="100" spans="1:12" x14ac:dyDescent="0.25">
      <c r="A100" s="446" t="s">
        <v>281</v>
      </c>
      <c r="B100" s="447" t="s">
        <v>278</v>
      </c>
      <c r="C100" s="449" t="str">
        <f>IFERROR('3. Analiza financiara-extinsa'!B10/'3. Analiza financiara-extinsa'!B12,"")</f>
        <v/>
      </c>
      <c r="D100" s="449" t="str">
        <f>IFERROR('3. Analiza financiara-extinsa'!C10/'3. Analiza financiara-extinsa'!C12,"")</f>
        <v/>
      </c>
      <c r="E100" s="449" t="str">
        <f>IFERROR('3. Analiza financiara-extinsa'!D10/'3. Analiza financiara-extinsa'!D12,"")</f>
        <v/>
      </c>
      <c r="F100" s="31"/>
      <c r="G100" s="31"/>
      <c r="H100" s="31"/>
      <c r="I100" s="31"/>
      <c r="J100" s="31"/>
      <c r="K100" s="31"/>
      <c r="L100" s="11"/>
    </row>
    <row r="101" spans="1:12" x14ac:dyDescent="0.25">
      <c r="A101" s="25"/>
      <c r="C101" s="29"/>
      <c r="D101" s="29"/>
      <c r="E101" s="29"/>
      <c r="F101" s="31"/>
      <c r="G101" s="31"/>
      <c r="H101" s="31"/>
      <c r="I101" s="31"/>
      <c r="J101" s="31"/>
      <c r="K101" s="31"/>
      <c r="L101" s="11"/>
    </row>
    <row r="102" spans="1:12" ht="18.75" x14ac:dyDescent="0.3">
      <c r="A102" s="743" t="s">
        <v>205</v>
      </c>
      <c r="B102" s="743"/>
      <c r="C102" s="743"/>
      <c r="D102" s="743"/>
      <c r="E102" s="743"/>
      <c r="F102" s="31"/>
      <c r="G102" s="31"/>
      <c r="H102" s="31"/>
      <c r="I102" s="31"/>
      <c r="J102" s="31"/>
      <c r="K102" s="31"/>
      <c r="L102" s="11"/>
    </row>
    <row r="103" spans="1:12" ht="113.25" customHeight="1" x14ac:dyDescent="0.2">
      <c r="A103" s="744" t="s">
        <v>779</v>
      </c>
      <c r="B103" s="744"/>
      <c r="C103" s="744"/>
      <c r="D103" s="744"/>
      <c r="E103" s="744"/>
      <c r="F103" s="31"/>
      <c r="G103" s="31"/>
      <c r="H103" s="31"/>
      <c r="I103" s="31"/>
      <c r="J103" s="31"/>
      <c r="K103" s="31"/>
      <c r="L103" s="11"/>
    </row>
    <row r="104" spans="1:12" x14ac:dyDescent="0.25">
      <c r="A104" s="446"/>
      <c r="B104" s="447" t="s">
        <v>206</v>
      </c>
      <c r="C104" s="448" t="str">
        <f>C97</f>
        <v>N-2</v>
      </c>
      <c r="D104" s="448" t="str">
        <f t="shared" ref="D104:E104" si="9">D97</f>
        <v>N-1</v>
      </c>
      <c r="E104" s="448" t="str">
        <f t="shared" si="9"/>
        <v>N</v>
      </c>
      <c r="F104" s="31"/>
      <c r="G104" s="31"/>
      <c r="H104" s="31"/>
      <c r="I104" s="31"/>
      <c r="J104" s="31"/>
      <c r="K104" s="31"/>
      <c r="L104" s="11"/>
    </row>
    <row r="105" spans="1:12" x14ac:dyDescent="0.25">
      <c r="A105" s="446" t="s">
        <v>285</v>
      </c>
      <c r="B105" s="447" t="s">
        <v>287</v>
      </c>
      <c r="C105" s="450" t="str">
        <f>IFERROR('3. Analiza financiara-extinsa'!B21/'3. Analiza financiara-extinsa'!B22,"")</f>
        <v/>
      </c>
      <c r="D105" s="450" t="str">
        <f>IFERROR('3. Analiza financiara-extinsa'!C21/'3. Analiza financiara-extinsa'!C22,"")</f>
        <v/>
      </c>
      <c r="E105" s="450" t="str">
        <f>IFERROR('3. Analiza financiara-extinsa'!D21/'3. Analiza financiara-extinsa'!D22,"")</f>
        <v/>
      </c>
      <c r="F105" s="31"/>
      <c r="G105" s="31"/>
      <c r="H105" s="31"/>
      <c r="I105" s="31"/>
      <c r="J105" s="31"/>
      <c r="K105" s="31"/>
      <c r="L105" s="11"/>
    </row>
    <row r="106" spans="1:12" x14ac:dyDescent="0.25">
      <c r="A106" s="446" t="s">
        <v>286</v>
      </c>
      <c r="B106" s="447" t="s">
        <v>288</v>
      </c>
      <c r="C106" s="450" t="str">
        <f>IFERROR('3. Analiza financiara-extinsa'!B17/'3. Analiza financiara-extinsa'!B21,"")</f>
        <v/>
      </c>
      <c r="D106" s="451" t="str">
        <f>IFERROR('3. Analiza financiara-extinsa'!C17/'3. Analiza financiara-extinsa'!C21,"")</f>
        <v/>
      </c>
      <c r="E106" s="451" t="str">
        <f>IFERROR('3. Analiza financiara-extinsa'!D17/'3. Analiza financiara-extinsa'!D21,"")</f>
        <v/>
      </c>
      <c r="F106" s="31"/>
      <c r="G106" s="31"/>
      <c r="H106" s="31"/>
      <c r="I106" s="31"/>
      <c r="J106" s="31"/>
      <c r="K106" s="31"/>
      <c r="L106" s="11"/>
    </row>
    <row r="107" spans="1:12" x14ac:dyDescent="0.25">
      <c r="A107" s="446" t="s">
        <v>284</v>
      </c>
      <c r="B107" s="447" t="s">
        <v>289</v>
      </c>
      <c r="C107" s="450" t="str">
        <f>IFERROR('3. Analiza financiara-extinsa'!B17/'3. Analiza financiara-extinsa'!B22,"")</f>
        <v/>
      </c>
      <c r="D107" s="450" t="str">
        <f>IFERROR('3. Analiza financiara-extinsa'!C17/'3. Analiza financiara-extinsa'!C22,"")</f>
        <v/>
      </c>
      <c r="E107" s="450" t="str">
        <f>IFERROR('3. Analiza financiara-extinsa'!D17/'3. Analiza financiara-extinsa'!D22,"")</f>
        <v/>
      </c>
      <c r="F107" s="31"/>
      <c r="G107" s="31"/>
      <c r="H107" s="31"/>
      <c r="I107" s="31"/>
      <c r="J107" s="31"/>
      <c r="K107" s="31"/>
      <c r="L107" s="11"/>
    </row>
    <row r="108" spans="1:12" x14ac:dyDescent="0.25">
      <c r="A108" s="446" t="s">
        <v>283</v>
      </c>
      <c r="B108" s="447" t="s">
        <v>290</v>
      </c>
      <c r="C108" s="450" t="str">
        <f>IFERROR('3. Analiza financiara-extinsa'!B12/'3. Analiza financiara-extinsa'!B22,"")</f>
        <v/>
      </c>
      <c r="D108" s="450" t="str">
        <f>IFERROR('3. Analiza financiara-extinsa'!C12/'3. Analiza financiara-extinsa'!C22,"")</f>
        <v/>
      </c>
      <c r="E108" s="450" t="str">
        <f>IFERROR('3. Analiza financiara-extinsa'!D12/'3. Analiza financiara-extinsa'!D22,"")</f>
        <v/>
      </c>
      <c r="F108" s="31"/>
      <c r="G108" s="31"/>
      <c r="H108" s="31"/>
      <c r="I108" s="31"/>
      <c r="J108" s="31"/>
      <c r="K108" s="31"/>
      <c r="L108" s="11"/>
    </row>
    <row r="109" spans="1:12" x14ac:dyDescent="0.25">
      <c r="A109" s="401" t="s">
        <v>282</v>
      </c>
      <c r="B109" s="447" t="s">
        <v>291</v>
      </c>
      <c r="C109" s="450" t="str">
        <f>IFERROR(('3. Analiza financiara-extinsa'!B12+'3. Analiza financiara-extinsa'!B17)/'3. Analiza financiara-extinsa'!B22,"")</f>
        <v/>
      </c>
      <c r="D109" s="450" t="str">
        <f>IFERROR(('3. Analiza financiara-extinsa'!C12+'3. Analiza financiara-extinsa'!C17)/'3. Analiza financiara-extinsa'!C22,"")</f>
        <v/>
      </c>
      <c r="E109" s="450" t="str">
        <f>IFERROR(('3. Analiza financiara-extinsa'!D12+'3. Analiza financiara-extinsa'!D17)/'3. Analiza financiara-extinsa'!D22,"")</f>
        <v/>
      </c>
      <c r="F109" s="31"/>
      <c r="G109" s="31"/>
      <c r="H109" s="31"/>
      <c r="I109" s="31"/>
      <c r="J109" s="31"/>
      <c r="K109" s="31"/>
      <c r="L109" s="11"/>
    </row>
    <row r="110" spans="1:12" x14ac:dyDescent="0.2">
      <c r="A110" s="31"/>
      <c r="B110" s="101"/>
      <c r="C110" s="31"/>
      <c r="D110" s="31"/>
      <c r="E110" s="31"/>
      <c r="F110" s="31"/>
      <c r="G110" s="31"/>
      <c r="H110" s="31"/>
      <c r="I110" s="31"/>
      <c r="J110" s="31"/>
      <c r="K110" s="31"/>
      <c r="L110" s="11"/>
    </row>
    <row r="111" spans="1:12" x14ac:dyDescent="0.2">
      <c r="F111" s="31"/>
      <c r="G111" s="31"/>
      <c r="H111" s="31"/>
      <c r="I111" s="31"/>
      <c r="J111" s="31"/>
      <c r="K111" s="31"/>
      <c r="L111" s="11"/>
    </row>
    <row r="112" spans="1:12" x14ac:dyDescent="0.2">
      <c r="A112" s="31"/>
      <c r="B112" s="101"/>
      <c r="C112" s="31"/>
      <c r="D112" s="31"/>
      <c r="E112" s="31"/>
      <c r="F112" s="31"/>
      <c r="G112" s="31"/>
      <c r="H112" s="31"/>
      <c r="I112" s="31"/>
      <c r="J112" s="31"/>
      <c r="K112" s="31"/>
      <c r="L112" s="11"/>
    </row>
    <row r="113" spans="1:12" x14ac:dyDescent="0.2">
      <c r="A113" s="31"/>
      <c r="B113" s="101"/>
      <c r="C113" s="31"/>
      <c r="D113" s="31"/>
      <c r="E113" s="31"/>
      <c r="F113" s="31"/>
      <c r="G113" s="31"/>
      <c r="H113" s="31"/>
      <c r="I113" s="31"/>
      <c r="J113" s="31"/>
      <c r="K113" s="31"/>
      <c r="L113" s="11"/>
    </row>
    <row r="114" spans="1:12" x14ac:dyDescent="0.2">
      <c r="A114" s="31"/>
      <c r="B114" s="101"/>
      <c r="C114" s="31"/>
      <c r="D114" s="31"/>
      <c r="E114" s="31"/>
      <c r="F114" s="31"/>
      <c r="G114" s="31"/>
      <c r="H114" s="31"/>
      <c r="I114" s="31"/>
      <c r="J114" s="31"/>
      <c r="K114" s="31"/>
      <c r="L114" s="11"/>
    </row>
    <row r="115" spans="1:12" x14ac:dyDescent="0.2">
      <c r="A115" s="31"/>
      <c r="B115" s="101"/>
      <c r="C115" s="31"/>
      <c r="D115" s="31"/>
      <c r="E115" s="31"/>
      <c r="F115" s="31"/>
      <c r="G115" s="31"/>
      <c r="H115" s="31"/>
      <c r="I115" s="31"/>
      <c r="J115" s="31"/>
      <c r="K115" s="31"/>
      <c r="L115" s="11"/>
    </row>
    <row r="116" spans="1:12" x14ac:dyDescent="0.2">
      <c r="A116" s="31"/>
      <c r="B116" s="101"/>
      <c r="C116" s="31"/>
      <c r="D116" s="31"/>
      <c r="E116" s="31"/>
      <c r="F116" s="31"/>
      <c r="G116" s="31"/>
      <c r="H116" s="31"/>
      <c r="I116" s="31"/>
      <c r="J116" s="31"/>
      <c r="K116" s="31"/>
      <c r="L116" s="11"/>
    </row>
    <row r="117" spans="1:12" x14ac:dyDescent="0.2">
      <c r="A117" s="31"/>
      <c r="B117" s="101"/>
      <c r="C117" s="31"/>
      <c r="D117" s="31"/>
      <c r="E117" s="31"/>
      <c r="F117" s="31"/>
      <c r="G117" s="31"/>
      <c r="H117" s="31"/>
      <c r="I117" s="31"/>
      <c r="J117" s="31"/>
      <c r="K117" s="31"/>
      <c r="L117" s="11"/>
    </row>
    <row r="118" spans="1:12" x14ac:dyDescent="0.2">
      <c r="A118" s="31"/>
      <c r="B118" s="101"/>
      <c r="C118" s="31"/>
      <c r="D118" s="31"/>
      <c r="E118" s="31"/>
      <c r="F118" s="31"/>
      <c r="G118" s="31"/>
      <c r="H118" s="31"/>
      <c r="I118" s="31"/>
      <c r="J118" s="31"/>
      <c r="K118" s="31"/>
      <c r="L118" s="11"/>
    </row>
    <row r="119" spans="1:12" x14ac:dyDescent="0.2">
      <c r="A119" s="31"/>
      <c r="B119" s="101"/>
      <c r="C119" s="31"/>
      <c r="D119" s="31"/>
      <c r="E119" s="31"/>
      <c r="F119" s="31"/>
      <c r="G119" s="31"/>
      <c r="H119" s="31"/>
      <c r="I119" s="31"/>
      <c r="J119" s="31"/>
      <c r="K119" s="31"/>
      <c r="L119" s="11"/>
    </row>
    <row r="120" spans="1:12" x14ac:dyDescent="0.2">
      <c r="A120" s="31"/>
      <c r="B120" s="101"/>
      <c r="C120" s="31"/>
      <c r="D120" s="31"/>
      <c r="E120" s="31"/>
      <c r="F120" s="31"/>
      <c r="G120" s="31"/>
      <c r="H120" s="31"/>
      <c r="I120" s="31"/>
      <c r="J120" s="31"/>
      <c r="K120" s="31"/>
      <c r="L120" s="11"/>
    </row>
    <row r="121" spans="1:12" x14ac:dyDescent="0.2">
      <c r="A121" s="31"/>
      <c r="B121" s="101"/>
      <c r="C121" s="31"/>
      <c r="D121" s="31"/>
      <c r="E121" s="31"/>
      <c r="F121" s="31"/>
      <c r="G121" s="31"/>
      <c r="H121" s="31"/>
      <c r="I121" s="31"/>
      <c r="J121" s="31"/>
      <c r="K121" s="31"/>
      <c r="L121" s="11"/>
    </row>
    <row r="122" spans="1:12" x14ac:dyDescent="0.2">
      <c r="A122" s="31"/>
      <c r="B122" s="101"/>
      <c r="C122" s="31"/>
      <c r="D122" s="31"/>
      <c r="E122" s="31"/>
      <c r="F122" s="31"/>
      <c r="G122" s="31"/>
      <c r="H122" s="31"/>
      <c r="I122" s="31"/>
      <c r="J122" s="31"/>
      <c r="K122" s="31"/>
      <c r="L122" s="11"/>
    </row>
    <row r="123" spans="1:12" x14ac:dyDescent="0.2">
      <c r="A123" s="31"/>
      <c r="B123" s="101"/>
      <c r="C123" s="31"/>
      <c r="D123" s="31"/>
      <c r="E123" s="31"/>
      <c r="F123" s="31"/>
      <c r="G123" s="31"/>
      <c r="H123" s="31"/>
      <c r="I123" s="31"/>
      <c r="J123" s="31"/>
      <c r="K123" s="31"/>
      <c r="L123" s="11"/>
    </row>
    <row r="124" spans="1:12" x14ac:dyDescent="0.2">
      <c r="A124" s="31"/>
      <c r="B124" s="101"/>
      <c r="C124" s="31"/>
      <c r="D124" s="31"/>
      <c r="E124" s="31"/>
      <c r="F124" s="31"/>
      <c r="G124" s="31"/>
      <c r="H124" s="31"/>
      <c r="I124" s="31"/>
      <c r="J124" s="31"/>
      <c r="K124" s="31"/>
      <c r="L124" s="11"/>
    </row>
    <row r="125" spans="1:12" x14ac:dyDescent="0.2">
      <c r="A125" s="31"/>
      <c r="B125" s="101"/>
      <c r="C125" s="31"/>
      <c r="D125" s="31"/>
      <c r="E125" s="31"/>
      <c r="F125" s="31"/>
      <c r="G125" s="31"/>
      <c r="H125" s="31"/>
      <c r="I125" s="31"/>
      <c r="J125" s="31"/>
      <c r="K125" s="31"/>
      <c r="L125" s="11"/>
    </row>
    <row r="126" spans="1:12" x14ac:dyDescent="0.2">
      <c r="A126" s="31"/>
      <c r="B126" s="101"/>
      <c r="C126" s="31"/>
      <c r="D126" s="31"/>
      <c r="E126" s="31"/>
      <c r="F126" s="31"/>
      <c r="G126" s="31"/>
      <c r="H126" s="31"/>
      <c r="I126" s="31"/>
      <c r="J126" s="31"/>
      <c r="K126" s="31"/>
      <c r="L126" s="11"/>
    </row>
    <row r="127" spans="1:12" x14ac:dyDescent="0.2">
      <c r="A127" s="31"/>
      <c r="B127" s="101"/>
      <c r="C127" s="31"/>
      <c r="D127" s="31"/>
      <c r="E127" s="31"/>
      <c r="F127" s="31"/>
      <c r="G127" s="31"/>
      <c r="H127" s="31"/>
      <c r="I127" s="31"/>
      <c r="J127" s="31"/>
      <c r="K127" s="31"/>
      <c r="L127" s="11"/>
    </row>
    <row r="128" spans="1:12" x14ac:dyDescent="0.2">
      <c r="A128" s="31"/>
      <c r="B128" s="101"/>
      <c r="C128" s="31"/>
      <c r="D128" s="31"/>
      <c r="E128" s="31"/>
      <c r="F128" s="31"/>
      <c r="G128" s="31"/>
      <c r="H128" s="31"/>
      <c r="I128" s="31"/>
      <c r="J128" s="31"/>
      <c r="K128" s="31"/>
      <c r="L128" s="11"/>
    </row>
    <row r="129" spans="1:12" x14ac:dyDescent="0.2">
      <c r="A129" s="31"/>
      <c r="B129" s="101"/>
      <c r="C129" s="31"/>
      <c r="D129" s="31"/>
      <c r="E129" s="31"/>
      <c r="F129" s="31"/>
      <c r="G129" s="31"/>
      <c r="H129" s="31"/>
      <c r="I129" s="31"/>
      <c r="J129" s="31"/>
      <c r="K129" s="31"/>
      <c r="L129" s="11"/>
    </row>
    <row r="130" spans="1:12" x14ac:dyDescent="0.2">
      <c r="A130" s="31"/>
      <c r="B130" s="101"/>
      <c r="C130" s="31"/>
      <c r="D130" s="31"/>
      <c r="E130" s="31"/>
      <c r="F130" s="31"/>
      <c r="G130" s="31"/>
      <c r="H130" s="31"/>
      <c r="I130" s="31"/>
      <c r="J130" s="31"/>
      <c r="K130" s="31"/>
      <c r="L130" s="11"/>
    </row>
    <row r="131" spans="1:12" x14ac:dyDescent="0.2">
      <c r="A131" s="31"/>
      <c r="B131" s="101"/>
      <c r="C131" s="31"/>
      <c r="D131" s="31"/>
      <c r="E131" s="31"/>
      <c r="F131" s="31"/>
      <c r="G131" s="31"/>
      <c r="H131" s="31"/>
      <c r="I131" s="31"/>
      <c r="J131" s="31"/>
      <c r="K131" s="31"/>
      <c r="L131" s="11"/>
    </row>
    <row r="132" spans="1:12" x14ac:dyDescent="0.2">
      <c r="A132" s="31"/>
      <c r="B132" s="101"/>
      <c r="C132" s="31"/>
      <c r="D132" s="31"/>
      <c r="E132" s="31"/>
      <c r="F132" s="31"/>
      <c r="G132" s="31"/>
      <c r="H132" s="31"/>
      <c r="I132" s="31"/>
      <c r="J132" s="31"/>
      <c r="K132" s="31"/>
      <c r="L132" s="11"/>
    </row>
    <row r="133" spans="1:12" x14ac:dyDescent="0.2">
      <c r="A133" s="31"/>
      <c r="B133" s="101"/>
      <c r="C133" s="31"/>
      <c r="D133" s="31"/>
      <c r="E133" s="31"/>
      <c r="F133" s="31"/>
      <c r="G133" s="31"/>
      <c r="H133" s="31"/>
      <c r="I133" s="31"/>
      <c r="J133" s="31"/>
      <c r="K133" s="31"/>
      <c r="L133" s="11"/>
    </row>
    <row r="134" spans="1:12" x14ac:dyDescent="0.2">
      <c r="A134" s="31"/>
      <c r="B134" s="101"/>
      <c r="C134" s="31"/>
      <c r="D134" s="31"/>
      <c r="E134" s="31"/>
      <c r="F134" s="31"/>
      <c r="G134" s="31"/>
      <c r="H134" s="31"/>
      <c r="I134" s="31"/>
      <c r="J134" s="31"/>
      <c r="K134" s="31"/>
      <c r="L134" s="11"/>
    </row>
    <row r="135" spans="1:12" x14ac:dyDescent="0.2">
      <c r="A135" s="31"/>
      <c r="B135" s="101"/>
      <c r="C135" s="31"/>
      <c r="D135" s="31"/>
      <c r="E135" s="31"/>
      <c r="F135" s="31"/>
      <c r="G135" s="31"/>
      <c r="H135" s="31"/>
      <c r="I135" s="31"/>
      <c r="J135" s="31"/>
      <c r="K135" s="31"/>
      <c r="L135" s="11"/>
    </row>
    <row r="136" spans="1:12" x14ac:dyDescent="0.2">
      <c r="A136" s="31"/>
      <c r="B136" s="101"/>
      <c r="C136" s="31"/>
      <c r="D136" s="31"/>
      <c r="E136" s="31"/>
      <c r="F136" s="31"/>
      <c r="G136" s="31"/>
      <c r="H136" s="31"/>
      <c r="I136" s="31"/>
      <c r="J136" s="31"/>
      <c r="K136" s="31"/>
      <c r="L136" s="11"/>
    </row>
    <row r="137" spans="1:12" x14ac:dyDescent="0.2">
      <c r="A137" s="31"/>
      <c r="B137" s="101"/>
      <c r="C137" s="31"/>
      <c r="D137" s="31"/>
      <c r="E137" s="31"/>
      <c r="F137" s="31"/>
      <c r="G137" s="31"/>
      <c r="H137" s="31"/>
      <c r="I137" s="31"/>
      <c r="J137" s="31"/>
      <c r="K137" s="31"/>
      <c r="L137" s="11"/>
    </row>
    <row r="138" spans="1:12" x14ac:dyDescent="0.2">
      <c r="A138" s="31"/>
      <c r="B138" s="101"/>
      <c r="C138" s="31"/>
      <c r="D138" s="31"/>
      <c r="E138" s="31"/>
      <c r="F138" s="31"/>
      <c r="G138" s="31"/>
      <c r="H138" s="31"/>
      <c r="I138" s="31"/>
      <c r="J138" s="31"/>
      <c r="K138" s="31"/>
      <c r="L138" s="11"/>
    </row>
    <row r="139" spans="1:12" x14ac:dyDescent="0.2">
      <c r="A139" s="31"/>
      <c r="B139" s="101"/>
      <c r="C139" s="31"/>
      <c r="D139" s="31"/>
      <c r="E139" s="31"/>
      <c r="F139" s="31"/>
      <c r="G139" s="31"/>
      <c r="H139" s="31"/>
      <c r="I139" s="31"/>
      <c r="J139" s="31"/>
      <c r="K139" s="31"/>
      <c r="L139" s="11"/>
    </row>
    <row r="140" spans="1:12" x14ac:dyDescent="0.2">
      <c r="A140" s="31"/>
      <c r="B140" s="101"/>
      <c r="C140" s="31"/>
      <c r="D140" s="31"/>
      <c r="E140" s="31"/>
      <c r="F140" s="31"/>
      <c r="G140" s="31"/>
      <c r="H140" s="31"/>
      <c r="I140" s="31"/>
      <c r="J140" s="31"/>
      <c r="K140" s="31"/>
      <c r="L140" s="11"/>
    </row>
    <row r="141" spans="1:12" x14ac:dyDescent="0.2">
      <c r="A141" s="31"/>
      <c r="B141" s="101"/>
      <c r="C141" s="31"/>
      <c r="D141" s="31"/>
      <c r="E141" s="31"/>
      <c r="F141" s="31"/>
      <c r="G141" s="31"/>
      <c r="H141" s="31"/>
      <c r="I141" s="31"/>
      <c r="J141" s="31"/>
      <c r="K141" s="31"/>
      <c r="L141" s="11"/>
    </row>
    <row r="142" spans="1:12" x14ac:dyDescent="0.2">
      <c r="A142" s="31"/>
      <c r="B142" s="101"/>
      <c r="C142" s="31"/>
      <c r="D142" s="31"/>
      <c r="E142" s="31"/>
      <c r="F142" s="31"/>
      <c r="G142" s="31"/>
      <c r="H142" s="31"/>
      <c r="I142" s="31"/>
      <c r="J142" s="31"/>
      <c r="K142" s="31"/>
      <c r="L142" s="11"/>
    </row>
    <row r="143" spans="1:12" x14ac:dyDescent="0.2">
      <c r="A143" s="31"/>
      <c r="B143" s="101"/>
      <c r="C143" s="31"/>
      <c r="D143" s="31"/>
      <c r="E143" s="31"/>
      <c r="F143" s="31"/>
      <c r="G143" s="31"/>
      <c r="H143" s="31"/>
      <c r="I143" s="31"/>
      <c r="J143" s="31"/>
      <c r="K143" s="31"/>
      <c r="L143" s="11"/>
    </row>
    <row r="144" spans="1:12" x14ac:dyDescent="0.2">
      <c r="A144" s="31"/>
      <c r="B144" s="101"/>
      <c r="C144" s="31"/>
      <c r="D144" s="31"/>
      <c r="E144" s="31"/>
      <c r="F144" s="31"/>
      <c r="G144" s="31"/>
      <c r="H144" s="31"/>
      <c r="I144" s="31"/>
      <c r="J144" s="31"/>
      <c r="K144" s="31"/>
      <c r="L144" s="11"/>
    </row>
    <row r="145" spans="1:12" x14ac:dyDescent="0.2">
      <c r="A145" s="31"/>
      <c r="B145" s="101"/>
      <c r="C145" s="31"/>
      <c r="D145" s="31"/>
      <c r="E145" s="31"/>
      <c r="F145" s="31"/>
      <c r="G145" s="31"/>
      <c r="H145" s="31"/>
      <c r="I145" s="31"/>
      <c r="J145" s="31"/>
      <c r="K145" s="31"/>
      <c r="L145" s="11"/>
    </row>
    <row r="146" spans="1:12" x14ac:dyDescent="0.2">
      <c r="A146" s="31"/>
      <c r="B146" s="101"/>
      <c r="C146" s="31"/>
      <c r="D146" s="31"/>
      <c r="E146" s="31"/>
      <c r="F146" s="31"/>
      <c r="G146" s="31"/>
      <c r="H146" s="31"/>
      <c r="I146" s="31"/>
      <c r="J146" s="31"/>
      <c r="K146" s="31"/>
      <c r="L146" s="11"/>
    </row>
    <row r="147" spans="1:12" x14ac:dyDescent="0.2">
      <c r="A147" s="31"/>
      <c r="B147" s="101"/>
      <c r="C147" s="31"/>
      <c r="D147" s="31"/>
      <c r="E147" s="31"/>
      <c r="F147" s="31"/>
      <c r="G147" s="31"/>
      <c r="H147" s="31"/>
      <c r="I147" s="31"/>
      <c r="J147" s="31"/>
      <c r="K147" s="31"/>
      <c r="L147" s="11"/>
    </row>
    <row r="148" spans="1:12" x14ac:dyDescent="0.2">
      <c r="A148" s="31"/>
      <c r="B148" s="101"/>
      <c r="C148" s="31"/>
      <c r="D148" s="31"/>
      <c r="E148" s="31"/>
      <c r="F148" s="31"/>
      <c r="G148" s="31"/>
      <c r="H148" s="31"/>
      <c r="I148" s="31"/>
      <c r="J148" s="31"/>
      <c r="K148" s="31"/>
      <c r="L148" s="11"/>
    </row>
    <row r="149" spans="1:12" x14ac:dyDescent="0.2">
      <c r="A149" s="31"/>
      <c r="B149" s="101"/>
      <c r="C149" s="31"/>
      <c r="D149" s="31"/>
      <c r="E149" s="31"/>
      <c r="F149" s="31"/>
      <c r="G149" s="31"/>
      <c r="H149" s="31"/>
      <c r="I149" s="31"/>
      <c r="J149" s="31"/>
      <c r="K149" s="31"/>
      <c r="L149" s="11"/>
    </row>
    <row r="150" spans="1:12" x14ac:dyDescent="0.2">
      <c r="A150" s="31"/>
      <c r="B150" s="101"/>
      <c r="C150" s="31"/>
      <c r="D150" s="31"/>
      <c r="E150" s="31"/>
      <c r="F150" s="31"/>
      <c r="G150" s="31"/>
      <c r="H150" s="31"/>
      <c r="I150" s="31"/>
      <c r="J150" s="31"/>
      <c r="K150" s="31"/>
      <c r="L150" s="11"/>
    </row>
    <row r="151" spans="1:12" x14ac:dyDescent="0.2">
      <c r="A151" s="31"/>
      <c r="B151" s="101"/>
      <c r="C151" s="31"/>
      <c r="D151" s="31"/>
      <c r="E151" s="31"/>
      <c r="F151" s="31"/>
      <c r="G151" s="31"/>
      <c r="H151" s="31"/>
      <c r="I151" s="31"/>
      <c r="J151" s="31"/>
      <c r="K151" s="31"/>
      <c r="L151" s="11"/>
    </row>
    <row r="152" spans="1:12" x14ac:dyDescent="0.2">
      <c r="A152" s="31"/>
      <c r="B152" s="101"/>
      <c r="C152" s="31"/>
      <c r="D152" s="31"/>
      <c r="E152" s="31"/>
      <c r="F152" s="31"/>
      <c r="G152" s="31"/>
      <c r="H152" s="31"/>
      <c r="I152" s="31"/>
      <c r="J152" s="31"/>
      <c r="K152" s="31"/>
      <c r="L152" s="11"/>
    </row>
    <row r="153" spans="1:12" x14ac:dyDescent="0.2">
      <c r="A153" s="31"/>
      <c r="B153" s="101"/>
      <c r="C153" s="31"/>
      <c r="D153" s="31"/>
      <c r="E153" s="31"/>
      <c r="F153" s="31"/>
      <c r="G153" s="31"/>
      <c r="H153" s="31"/>
      <c r="I153" s="31"/>
      <c r="J153" s="31"/>
      <c r="K153" s="31"/>
      <c r="L153" s="11"/>
    </row>
    <row r="154" spans="1:12" x14ac:dyDescent="0.2">
      <c r="A154" s="31"/>
      <c r="B154" s="101"/>
      <c r="C154" s="31"/>
      <c r="D154" s="31"/>
      <c r="E154" s="31"/>
      <c r="F154" s="31"/>
      <c r="G154" s="31"/>
      <c r="H154" s="31"/>
      <c r="I154" s="31"/>
      <c r="J154" s="31"/>
      <c r="K154" s="31"/>
      <c r="L154" s="11"/>
    </row>
    <row r="155" spans="1:12" x14ac:dyDescent="0.2">
      <c r="A155" s="31"/>
      <c r="B155" s="101"/>
      <c r="C155" s="31"/>
      <c r="D155" s="31"/>
      <c r="E155" s="31"/>
      <c r="F155" s="31"/>
      <c r="G155" s="31"/>
      <c r="H155" s="31"/>
      <c r="I155" s="31"/>
      <c r="J155" s="31"/>
      <c r="K155" s="31"/>
      <c r="L155" s="11"/>
    </row>
    <row r="156" spans="1:12" x14ac:dyDescent="0.2">
      <c r="A156" s="31"/>
      <c r="B156" s="101"/>
      <c r="C156" s="31"/>
      <c r="D156" s="31"/>
      <c r="E156" s="31"/>
      <c r="F156" s="31"/>
      <c r="G156" s="31"/>
      <c r="H156" s="31"/>
      <c r="I156" s="31"/>
      <c r="J156" s="31"/>
      <c r="K156" s="31"/>
      <c r="L156" s="11"/>
    </row>
    <row r="157" spans="1:12" x14ac:dyDescent="0.2">
      <c r="A157" s="31"/>
      <c r="B157" s="101"/>
      <c r="C157" s="31"/>
      <c r="D157" s="31"/>
      <c r="E157" s="31"/>
      <c r="F157" s="31"/>
      <c r="G157" s="31"/>
      <c r="H157" s="31"/>
      <c r="I157" s="31"/>
      <c r="J157" s="31"/>
      <c r="K157" s="31"/>
      <c r="L157" s="11"/>
    </row>
    <row r="158" spans="1:12" x14ac:dyDescent="0.2">
      <c r="A158" s="31"/>
      <c r="B158" s="101"/>
      <c r="C158" s="31"/>
      <c r="D158" s="31"/>
      <c r="E158" s="31"/>
      <c r="F158" s="31"/>
      <c r="G158" s="31"/>
      <c r="H158" s="31"/>
      <c r="I158" s="31"/>
      <c r="J158" s="31"/>
      <c r="K158" s="31"/>
      <c r="L158" s="11"/>
    </row>
    <row r="159" spans="1:12" x14ac:dyDescent="0.2">
      <c r="A159" s="31"/>
      <c r="B159" s="101"/>
      <c r="C159" s="31"/>
      <c r="D159" s="31"/>
      <c r="E159" s="31"/>
      <c r="F159" s="31"/>
      <c r="G159" s="31"/>
      <c r="H159" s="31"/>
      <c r="I159" s="31"/>
      <c r="J159" s="31"/>
      <c r="K159" s="31"/>
      <c r="L159" s="11"/>
    </row>
    <row r="160" spans="1:12" x14ac:dyDescent="0.2">
      <c r="A160" s="31"/>
      <c r="B160" s="101"/>
      <c r="C160" s="31"/>
      <c r="D160" s="31"/>
      <c r="E160" s="31"/>
      <c r="F160" s="31"/>
      <c r="G160" s="31"/>
      <c r="H160" s="31"/>
      <c r="I160" s="31"/>
      <c r="J160" s="31"/>
      <c r="K160" s="31"/>
      <c r="L160" s="11"/>
    </row>
    <row r="161" spans="1:12" x14ac:dyDescent="0.2">
      <c r="A161" s="31"/>
      <c r="B161" s="101"/>
      <c r="C161" s="31"/>
      <c r="D161" s="31"/>
      <c r="E161" s="31"/>
      <c r="F161" s="31"/>
      <c r="G161" s="31"/>
      <c r="H161" s="31"/>
      <c r="I161" s="31"/>
      <c r="J161" s="31"/>
      <c r="K161" s="31"/>
      <c r="L161" s="11"/>
    </row>
    <row r="162" spans="1:12" x14ac:dyDescent="0.2">
      <c r="A162" s="31"/>
      <c r="B162" s="101"/>
      <c r="C162" s="31"/>
      <c r="D162" s="31"/>
      <c r="E162" s="31"/>
      <c r="F162" s="31"/>
      <c r="G162" s="31"/>
      <c r="H162" s="31"/>
      <c r="I162" s="31"/>
      <c r="J162" s="31"/>
      <c r="K162" s="31"/>
      <c r="L162" s="11"/>
    </row>
    <row r="163" spans="1:12" x14ac:dyDescent="0.2">
      <c r="A163" s="31"/>
      <c r="B163" s="101"/>
      <c r="C163" s="31"/>
      <c r="D163" s="31"/>
      <c r="E163" s="31"/>
      <c r="F163" s="31"/>
      <c r="G163" s="31"/>
      <c r="H163" s="31"/>
      <c r="I163" s="31"/>
      <c r="J163" s="31"/>
      <c r="K163" s="31"/>
      <c r="L163" s="11"/>
    </row>
    <row r="164" spans="1:12" x14ac:dyDescent="0.2">
      <c r="A164" s="31"/>
      <c r="B164" s="101"/>
      <c r="C164" s="31"/>
      <c r="D164" s="31"/>
      <c r="E164" s="31"/>
      <c r="F164" s="31"/>
      <c r="G164" s="31"/>
      <c r="H164" s="31"/>
      <c r="I164" s="31"/>
      <c r="J164" s="31"/>
      <c r="K164" s="31"/>
      <c r="L164" s="11"/>
    </row>
    <row r="165" spans="1:12" x14ac:dyDescent="0.2">
      <c r="A165" s="31"/>
      <c r="B165" s="101"/>
      <c r="C165" s="31"/>
      <c r="D165" s="31"/>
      <c r="E165" s="31"/>
      <c r="F165" s="31"/>
      <c r="G165" s="31"/>
      <c r="H165" s="31"/>
      <c r="I165" s="31"/>
      <c r="J165" s="31"/>
      <c r="K165" s="31"/>
      <c r="L165" s="11"/>
    </row>
    <row r="166" spans="1:12" x14ac:dyDescent="0.2">
      <c r="A166" s="31"/>
      <c r="B166" s="101"/>
      <c r="C166" s="31"/>
      <c r="D166" s="31"/>
      <c r="E166" s="31"/>
      <c r="F166" s="31"/>
      <c r="G166" s="31"/>
      <c r="H166" s="31"/>
      <c r="I166" s="31"/>
      <c r="J166" s="31"/>
      <c r="K166" s="31"/>
      <c r="L166" s="11"/>
    </row>
    <row r="167" spans="1:12" x14ac:dyDescent="0.2">
      <c r="A167" s="31"/>
      <c r="B167" s="101"/>
      <c r="C167" s="31"/>
      <c r="D167" s="31"/>
      <c r="E167" s="31"/>
      <c r="F167" s="31"/>
      <c r="G167" s="31"/>
      <c r="H167" s="31"/>
      <c r="I167" s="31"/>
      <c r="J167" s="31"/>
      <c r="K167" s="31"/>
      <c r="L167" s="11"/>
    </row>
    <row r="168" spans="1:12" x14ac:dyDescent="0.2">
      <c r="A168" s="31"/>
      <c r="B168" s="101"/>
      <c r="C168" s="31"/>
      <c r="D168" s="31"/>
      <c r="E168" s="31"/>
      <c r="F168" s="31"/>
      <c r="G168" s="31"/>
      <c r="H168" s="31"/>
      <c r="I168" s="31"/>
      <c r="J168" s="31"/>
      <c r="K168" s="31"/>
      <c r="L168" s="11"/>
    </row>
    <row r="169" spans="1:12" x14ac:dyDescent="0.2">
      <c r="A169" s="31"/>
      <c r="B169" s="101"/>
      <c r="C169" s="31"/>
      <c r="D169" s="31"/>
      <c r="E169" s="31"/>
      <c r="F169" s="31"/>
      <c r="G169" s="31"/>
      <c r="H169" s="31"/>
      <c r="I169" s="31"/>
      <c r="J169" s="31"/>
      <c r="K169" s="31"/>
      <c r="L169" s="11"/>
    </row>
    <row r="170" spans="1:12" x14ac:dyDescent="0.2">
      <c r="A170" s="31"/>
      <c r="B170" s="101"/>
      <c r="C170" s="31"/>
      <c r="D170" s="31"/>
      <c r="E170" s="31"/>
      <c r="F170" s="31"/>
      <c r="G170" s="31"/>
      <c r="H170" s="31"/>
      <c r="I170" s="31"/>
      <c r="J170" s="31"/>
      <c r="K170" s="31"/>
      <c r="L170" s="11"/>
    </row>
    <row r="171" spans="1:12" x14ac:dyDescent="0.2">
      <c r="A171" s="31"/>
      <c r="B171" s="101"/>
      <c r="C171" s="31"/>
      <c r="D171" s="31"/>
      <c r="E171" s="31"/>
      <c r="F171" s="31"/>
      <c r="G171" s="31"/>
      <c r="H171" s="31"/>
      <c r="I171" s="31"/>
      <c r="J171" s="31"/>
      <c r="K171" s="31"/>
      <c r="L171" s="11"/>
    </row>
    <row r="172" spans="1:12" x14ac:dyDescent="0.2">
      <c r="A172" s="31"/>
      <c r="B172" s="101"/>
      <c r="C172" s="31"/>
      <c r="D172" s="31"/>
      <c r="E172" s="31"/>
      <c r="F172" s="31"/>
      <c r="G172" s="31"/>
      <c r="H172" s="31"/>
      <c r="I172" s="31"/>
      <c r="J172" s="31"/>
      <c r="K172" s="31"/>
      <c r="L172" s="11"/>
    </row>
    <row r="173" spans="1:12" x14ac:dyDescent="0.2">
      <c r="A173" s="31"/>
      <c r="B173" s="101"/>
      <c r="C173" s="31"/>
      <c r="D173" s="31"/>
      <c r="E173" s="31"/>
      <c r="F173" s="31"/>
      <c r="G173" s="31"/>
      <c r="H173" s="31"/>
      <c r="I173" s="31"/>
      <c r="J173" s="31"/>
      <c r="K173" s="31"/>
      <c r="L173" s="11"/>
    </row>
    <row r="174" spans="1:12" x14ac:dyDescent="0.2">
      <c r="A174" s="31"/>
      <c r="B174" s="101"/>
      <c r="C174" s="31"/>
      <c r="D174" s="31"/>
      <c r="E174" s="31"/>
      <c r="F174" s="31"/>
      <c r="G174" s="31"/>
      <c r="H174" s="31"/>
      <c r="I174" s="31"/>
      <c r="J174" s="31"/>
      <c r="K174" s="31"/>
      <c r="L174" s="11"/>
    </row>
    <row r="175" spans="1:12" x14ac:dyDescent="0.2">
      <c r="A175" s="31"/>
      <c r="B175" s="101"/>
      <c r="C175" s="31"/>
      <c r="D175" s="31"/>
      <c r="E175" s="31"/>
      <c r="F175" s="31"/>
      <c r="G175" s="31"/>
      <c r="H175" s="31"/>
      <c r="I175" s="31"/>
      <c r="J175" s="31"/>
      <c r="K175" s="31"/>
      <c r="L175" s="11"/>
    </row>
    <row r="176" spans="1:12" x14ac:dyDescent="0.2">
      <c r="A176" s="31"/>
      <c r="B176" s="101"/>
      <c r="C176" s="31"/>
      <c r="D176" s="31"/>
      <c r="E176" s="31"/>
      <c r="F176" s="31"/>
      <c r="G176" s="31"/>
      <c r="H176" s="31"/>
      <c r="I176" s="31"/>
      <c r="J176" s="31"/>
      <c r="K176" s="31"/>
      <c r="L176" s="11"/>
    </row>
    <row r="177" spans="1:12" x14ac:dyDescent="0.2">
      <c r="A177" s="31"/>
      <c r="B177" s="101"/>
      <c r="C177" s="31"/>
      <c r="D177" s="31"/>
      <c r="E177" s="31"/>
      <c r="F177" s="31"/>
      <c r="G177" s="31"/>
      <c r="H177" s="31"/>
      <c r="I177" s="31"/>
      <c r="J177" s="31"/>
      <c r="K177" s="31"/>
      <c r="L177" s="11"/>
    </row>
    <row r="178" spans="1:12" x14ac:dyDescent="0.2">
      <c r="A178" s="31"/>
      <c r="B178" s="101"/>
      <c r="C178" s="31"/>
      <c r="D178" s="31"/>
      <c r="E178" s="31"/>
      <c r="F178" s="31"/>
      <c r="G178" s="31"/>
      <c r="H178" s="31"/>
      <c r="I178" s="31"/>
      <c r="J178" s="31"/>
      <c r="K178" s="31"/>
      <c r="L178" s="11"/>
    </row>
    <row r="179" spans="1:12" x14ac:dyDescent="0.2">
      <c r="A179" s="31"/>
      <c r="B179" s="101"/>
      <c r="C179" s="31"/>
      <c r="D179" s="31"/>
      <c r="E179" s="31"/>
      <c r="F179" s="31"/>
      <c r="G179" s="31"/>
      <c r="H179" s="31"/>
      <c r="I179" s="31"/>
      <c r="J179" s="31"/>
      <c r="K179" s="31"/>
      <c r="L179" s="11"/>
    </row>
    <row r="180" spans="1:12" x14ac:dyDescent="0.2">
      <c r="A180" s="31"/>
      <c r="B180" s="101"/>
      <c r="C180" s="31"/>
      <c r="D180" s="31"/>
      <c r="E180" s="31"/>
      <c r="F180" s="31"/>
      <c r="G180" s="31"/>
      <c r="H180" s="31"/>
      <c r="I180" s="31"/>
      <c r="J180" s="31"/>
      <c r="K180" s="31"/>
      <c r="L180" s="11"/>
    </row>
    <row r="181" spans="1:12" x14ac:dyDescent="0.2">
      <c r="A181" s="31"/>
      <c r="B181" s="101"/>
      <c r="C181" s="31"/>
      <c r="D181" s="31"/>
      <c r="E181" s="31"/>
      <c r="F181" s="31"/>
      <c r="G181" s="31"/>
      <c r="H181" s="31"/>
      <c r="I181" s="31"/>
      <c r="J181" s="31"/>
      <c r="K181" s="31"/>
      <c r="L181" s="11"/>
    </row>
    <row r="182" spans="1:12" x14ac:dyDescent="0.2">
      <c r="A182" s="31"/>
      <c r="B182" s="101"/>
      <c r="C182" s="31"/>
      <c r="D182" s="31"/>
      <c r="E182" s="31"/>
      <c r="F182" s="31"/>
      <c r="G182" s="31"/>
      <c r="H182" s="31"/>
      <c r="I182" s="31"/>
      <c r="J182" s="31"/>
      <c r="K182" s="31"/>
      <c r="L182" s="11"/>
    </row>
    <row r="183" spans="1:12" x14ac:dyDescent="0.2">
      <c r="A183" s="31"/>
      <c r="B183" s="101"/>
      <c r="C183" s="31"/>
      <c r="D183" s="31"/>
      <c r="E183" s="31"/>
      <c r="F183" s="31"/>
      <c r="G183" s="31"/>
      <c r="H183" s="31"/>
      <c r="I183" s="31"/>
      <c r="J183" s="31"/>
      <c r="K183" s="31"/>
      <c r="L183" s="11"/>
    </row>
    <row r="184" spans="1:12" x14ac:dyDescent="0.2">
      <c r="A184" s="31"/>
      <c r="B184" s="101"/>
      <c r="C184" s="31"/>
      <c r="D184" s="31"/>
      <c r="E184" s="31"/>
      <c r="F184" s="31"/>
      <c r="G184" s="31"/>
      <c r="H184" s="31"/>
      <c r="I184" s="31"/>
      <c r="J184" s="31"/>
      <c r="K184" s="31"/>
      <c r="L184" s="11"/>
    </row>
    <row r="185" spans="1:12" x14ac:dyDescent="0.2">
      <c r="A185" s="31"/>
      <c r="B185" s="101"/>
      <c r="C185" s="31"/>
      <c r="D185" s="31"/>
      <c r="E185" s="31"/>
      <c r="F185" s="31"/>
      <c r="G185" s="31"/>
      <c r="H185" s="31"/>
      <c r="I185" s="31"/>
      <c r="J185" s="31"/>
      <c r="K185" s="31"/>
      <c r="L185" s="11"/>
    </row>
    <row r="186" spans="1:12" x14ac:dyDescent="0.2">
      <c r="A186" s="31"/>
      <c r="B186" s="101"/>
      <c r="C186" s="31"/>
      <c r="D186" s="31"/>
      <c r="E186" s="31"/>
      <c r="F186" s="31"/>
      <c r="G186" s="31"/>
      <c r="H186" s="31"/>
      <c r="I186" s="31"/>
      <c r="J186" s="31"/>
      <c r="K186" s="31"/>
      <c r="L186" s="11"/>
    </row>
    <row r="187" spans="1:12" x14ac:dyDescent="0.2">
      <c r="A187" s="31"/>
      <c r="B187" s="101"/>
      <c r="C187" s="31"/>
      <c r="D187" s="31"/>
      <c r="E187" s="31"/>
      <c r="F187" s="31"/>
      <c r="G187" s="31"/>
      <c r="H187" s="31"/>
      <c r="I187" s="31"/>
      <c r="J187" s="31"/>
      <c r="K187" s="31"/>
      <c r="L187" s="11"/>
    </row>
    <row r="188" spans="1:12" x14ac:dyDescent="0.2">
      <c r="A188" s="31"/>
      <c r="B188" s="101"/>
      <c r="C188" s="31"/>
      <c r="D188" s="31"/>
      <c r="E188" s="31"/>
      <c r="F188" s="31"/>
      <c r="G188" s="31"/>
      <c r="H188" s="31"/>
      <c r="I188" s="31"/>
      <c r="J188" s="31"/>
      <c r="K188" s="31"/>
      <c r="L188" s="11"/>
    </row>
    <row r="189" spans="1:12" x14ac:dyDescent="0.2">
      <c r="A189" s="31"/>
      <c r="B189" s="101"/>
      <c r="C189" s="31"/>
      <c r="D189" s="31"/>
      <c r="E189" s="31"/>
      <c r="F189" s="31"/>
      <c r="G189" s="31"/>
      <c r="H189" s="31"/>
      <c r="I189" s="31"/>
      <c r="J189" s="31"/>
      <c r="K189" s="31"/>
      <c r="L189" s="11"/>
    </row>
    <row r="190" spans="1:12" x14ac:dyDescent="0.2">
      <c r="A190" s="31"/>
      <c r="B190" s="101"/>
      <c r="C190" s="31"/>
      <c r="D190" s="31"/>
      <c r="E190" s="31"/>
      <c r="F190" s="31"/>
      <c r="G190" s="31"/>
      <c r="H190" s="31"/>
      <c r="I190" s="31"/>
      <c r="J190" s="31"/>
      <c r="K190" s="31"/>
      <c r="L190" s="11"/>
    </row>
    <row r="191" spans="1:12" x14ac:dyDescent="0.2">
      <c r="A191" s="31"/>
      <c r="B191" s="101"/>
      <c r="C191" s="31"/>
      <c r="D191" s="31"/>
      <c r="E191" s="31"/>
      <c r="F191" s="31"/>
      <c r="G191" s="31"/>
      <c r="H191" s="31"/>
      <c r="I191" s="31"/>
      <c r="J191" s="31"/>
      <c r="K191" s="31"/>
      <c r="L191" s="11"/>
    </row>
    <row r="192" spans="1:12" x14ac:dyDescent="0.2">
      <c r="A192" s="31"/>
      <c r="B192" s="101"/>
      <c r="C192" s="31"/>
      <c r="D192" s="31"/>
      <c r="E192" s="31"/>
      <c r="F192" s="31"/>
      <c r="G192" s="31"/>
      <c r="H192" s="31"/>
      <c r="I192" s="31"/>
      <c r="J192" s="31"/>
      <c r="K192" s="31"/>
      <c r="L192" s="11"/>
    </row>
    <row r="193" spans="1:12" x14ac:dyDescent="0.2">
      <c r="A193" s="31"/>
      <c r="B193" s="101"/>
      <c r="C193" s="31"/>
      <c r="D193" s="31"/>
      <c r="E193" s="31"/>
      <c r="F193" s="31"/>
      <c r="G193" s="31"/>
      <c r="H193" s="31"/>
      <c r="I193" s="31"/>
      <c r="J193" s="31"/>
      <c r="K193" s="31"/>
      <c r="L193" s="11"/>
    </row>
    <row r="194" spans="1:12" x14ac:dyDescent="0.2">
      <c r="A194" s="31"/>
      <c r="B194" s="101"/>
      <c r="C194" s="31"/>
      <c r="D194" s="31"/>
      <c r="E194" s="31"/>
      <c r="F194" s="31"/>
      <c r="G194" s="31"/>
      <c r="H194" s="31"/>
      <c r="I194" s="31"/>
      <c r="J194" s="31"/>
      <c r="K194" s="31"/>
      <c r="L194" s="11"/>
    </row>
    <row r="195" spans="1:12" x14ac:dyDescent="0.2">
      <c r="A195" s="31"/>
      <c r="B195" s="101"/>
      <c r="C195" s="31"/>
      <c r="D195" s="31"/>
      <c r="E195" s="31"/>
      <c r="F195" s="31"/>
      <c r="G195" s="31"/>
      <c r="H195" s="31"/>
      <c r="I195" s="31"/>
      <c r="J195" s="31"/>
      <c r="K195" s="31"/>
      <c r="L195" s="11"/>
    </row>
    <row r="196" spans="1:12" x14ac:dyDescent="0.2">
      <c r="A196" s="31"/>
      <c r="B196" s="101"/>
      <c r="C196" s="31"/>
      <c r="D196" s="31"/>
      <c r="E196" s="31"/>
      <c r="F196" s="31"/>
      <c r="G196" s="31"/>
      <c r="H196" s="31"/>
      <c r="I196" s="31"/>
      <c r="J196" s="31"/>
      <c r="K196" s="31"/>
      <c r="L196" s="11"/>
    </row>
    <row r="197" spans="1:12" x14ac:dyDescent="0.2">
      <c r="A197" s="31"/>
      <c r="B197" s="101"/>
      <c r="C197" s="31"/>
      <c r="D197" s="31"/>
      <c r="E197" s="31"/>
      <c r="F197" s="31"/>
      <c r="G197" s="31"/>
      <c r="H197" s="31"/>
      <c r="I197" s="31"/>
      <c r="J197" s="31"/>
      <c r="K197" s="31"/>
      <c r="L197" s="11"/>
    </row>
    <row r="198" spans="1:12" x14ac:dyDescent="0.2">
      <c r="A198" s="31"/>
      <c r="B198" s="101"/>
      <c r="C198" s="31"/>
      <c r="D198" s="31"/>
      <c r="E198" s="31"/>
      <c r="F198" s="31"/>
      <c r="G198" s="31"/>
      <c r="H198" s="31"/>
      <c r="I198" s="31"/>
      <c r="J198" s="31"/>
      <c r="K198" s="31"/>
      <c r="L198" s="11"/>
    </row>
    <row r="199" spans="1:12" x14ac:dyDescent="0.2">
      <c r="A199" s="31"/>
      <c r="B199" s="101"/>
      <c r="C199" s="31"/>
      <c r="D199" s="31"/>
      <c r="E199" s="31"/>
      <c r="F199" s="31"/>
      <c r="G199" s="31"/>
      <c r="H199" s="31"/>
      <c r="I199" s="31"/>
      <c r="J199" s="31"/>
      <c r="K199" s="31"/>
      <c r="L199" s="11"/>
    </row>
    <row r="200" spans="1:12" x14ac:dyDescent="0.2">
      <c r="A200" s="31"/>
      <c r="B200" s="101"/>
      <c r="C200" s="31"/>
      <c r="D200" s="31"/>
      <c r="E200" s="31"/>
      <c r="F200" s="31"/>
      <c r="G200" s="31"/>
      <c r="H200" s="31"/>
      <c r="I200" s="31"/>
      <c r="J200" s="31"/>
      <c r="K200" s="31"/>
      <c r="L200" s="11"/>
    </row>
    <row r="201" spans="1:12" x14ac:dyDescent="0.2">
      <c r="A201" s="31"/>
      <c r="B201" s="101"/>
      <c r="C201" s="31"/>
      <c r="D201" s="31"/>
      <c r="E201" s="31"/>
      <c r="F201" s="31"/>
      <c r="G201" s="31"/>
      <c r="H201" s="31"/>
      <c r="I201" s="31"/>
      <c r="J201" s="31"/>
      <c r="K201" s="31"/>
      <c r="L201" s="11"/>
    </row>
    <row r="202" spans="1:12" x14ac:dyDescent="0.2">
      <c r="A202" s="31"/>
      <c r="B202" s="101"/>
      <c r="C202" s="31"/>
      <c r="D202" s="31"/>
      <c r="E202" s="31"/>
      <c r="F202" s="31"/>
      <c r="G202" s="31"/>
      <c r="H202" s="31"/>
      <c r="I202" s="31"/>
      <c r="J202" s="31"/>
      <c r="K202" s="31"/>
      <c r="L202" s="11"/>
    </row>
    <row r="203" spans="1:12" x14ac:dyDescent="0.2">
      <c r="A203" s="31"/>
      <c r="B203" s="101"/>
      <c r="C203" s="31"/>
      <c r="D203" s="31"/>
      <c r="E203" s="31"/>
      <c r="F203" s="31"/>
      <c r="G203" s="31"/>
      <c r="H203" s="31"/>
      <c r="I203" s="31"/>
      <c r="J203" s="31"/>
      <c r="K203" s="31"/>
      <c r="L203" s="11"/>
    </row>
    <row r="204" spans="1:12" x14ac:dyDescent="0.2">
      <c r="A204" s="31"/>
      <c r="B204" s="101"/>
      <c r="C204" s="31"/>
      <c r="D204" s="31"/>
      <c r="E204" s="31"/>
      <c r="F204" s="31"/>
      <c r="G204" s="31"/>
      <c r="H204" s="31"/>
      <c r="I204" s="31"/>
      <c r="J204" s="31"/>
      <c r="K204" s="31"/>
      <c r="L204" s="11"/>
    </row>
    <row r="205" spans="1:12" x14ac:dyDescent="0.2">
      <c r="A205" s="31"/>
      <c r="B205" s="101"/>
      <c r="C205" s="31"/>
      <c r="D205" s="31"/>
      <c r="E205" s="31"/>
      <c r="F205" s="31"/>
      <c r="G205" s="31"/>
      <c r="H205" s="31"/>
      <c r="I205" s="31"/>
      <c r="J205" s="31"/>
      <c r="K205" s="31"/>
      <c r="L205" s="11"/>
    </row>
    <row r="206" spans="1:12" x14ac:dyDescent="0.2">
      <c r="A206" s="31"/>
      <c r="B206" s="101"/>
      <c r="C206" s="31"/>
      <c r="D206" s="31"/>
      <c r="E206" s="31"/>
      <c r="F206" s="31"/>
      <c r="G206" s="31"/>
      <c r="H206" s="31"/>
      <c r="I206" s="31"/>
      <c r="J206" s="31"/>
      <c r="K206" s="31"/>
      <c r="L206" s="11"/>
    </row>
    <row r="207" spans="1:12" x14ac:dyDescent="0.2">
      <c r="A207" s="31"/>
      <c r="B207" s="101"/>
      <c r="C207" s="31"/>
      <c r="D207" s="31"/>
      <c r="E207" s="31"/>
      <c r="F207" s="31"/>
      <c r="G207" s="31"/>
      <c r="H207" s="31"/>
      <c r="I207" s="31"/>
      <c r="J207" s="31"/>
      <c r="K207" s="31"/>
      <c r="L207" s="11"/>
    </row>
    <row r="208" spans="1:12" x14ac:dyDescent="0.2">
      <c r="A208" s="31"/>
      <c r="B208" s="101"/>
      <c r="C208" s="31"/>
      <c r="D208" s="31"/>
      <c r="E208" s="31"/>
      <c r="F208" s="31"/>
      <c r="G208" s="31"/>
      <c r="H208" s="31"/>
      <c r="I208" s="31"/>
      <c r="J208" s="31"/>
      <c r="K208" s="31"/>
      <c r="L208" s="11"/>
    </row>
    <row r="209" spans="1:12" x14ac:dyDescent="0.2">
      <c r="A209" s="31"/>
      <c r="B209" s="101"/>
      <c r="C209" s="31"/>
      <c r="D209" s="31"/>
      <c r="E209" s="31"/>
      <c r="F209" s="31"/>
      <c r="G209" s="31"/>
      <c r="H209" s="31"/>
      <c r="I209" s="31"/>
      <c r="J209" s="31"/>
      <c r="K209" s="31"/>
      <c r="L209" s="11"/>
    </row>
    <row r="210" spans="1:12" x14ac:dyDescent="0.2">
      <c r="A210" s="31"/>
      <c r="B210" s="101"/>
      <c r="C210" s="31"/>
      <c r="D210" s="31"/>
      <c r="E210" s="31"/>
      <c r="F210" s="31"/>
      <c r="G210" s="31"/>
      <c r="H210" s="31"/>
      <c r="I210" s="31"/>
      <c r="J210" s="31"/>
      <c r="K210" s="31"/>
      <c r="L210" s="11"/>
    </row>
    <row r="211" spans="1:12" x14ac:dyDescent="0.2">
      <c r="A211" s="31"/>
      <c r="B211" s="101"/>
      <c r="C211" s="31"/>
      <c r="D211" s="31"/>
      <c r="E211" s="31"/>
      <c r="F211" s="31"/>
      <c r="G211" s="31"/>
      <c r="H211" s="31"/>
      <c r="I211" s="31"/>
      <c r="J211" s="31"/>
      <c r="K211" s="31"/>
      <c r="L211" s="11"/>
    </row>
    <row r="212" spans="1:12" x14ac:dyDescent="0.2">
      <c r="A212" s="31"/>
      <c r="B212" s="101"/>
      <c r="C212" s="31"/>
      <c r="D212" s="31"/>
      <c r="E212" s="31"/>
      <c r="F212" s="31"/>
      <c r="G212" s="31"/>
      <c r="H212" s="31"/>
      <c r="I212" s="31"/>
      <c r="J212" s="31"/>
      <c r="K212" s="31"/>
      <c r="L212" s="11"/>
    </row>
    <row r="213" spans="1:12" x14ac:dyDescent="0.2">
      <c r="A213" s="31"/>
      <c r="B213" s="101"/>
      <c r="C213" s="31"/>
      <c r="D213" s="31"/>
      <c r="E213" s="31"/>
      <c r="F213" s="31"/>
      <c r="G213" s="31"/>
      <c r="H213" s="31"/>
      <c r="I213" s="31"/>
      <c r="J213" s="31"/>
      <c r="K213" s="31"/>
      <c r="L213" s="11"/>
    </row>
    <row r="214" spans="1:12" x14ac:dyDescent="0.2">
      <c r="A214" s="31"/>
      <c r="B214" s="101"/>
      <c r="C214" s="31"/>
      <c r="D214" s="31"/>
      <c r="E214" s="31"/>
      <c r="F214" s="31"/>
      <c r="G214" s="31"/>
      <c r="H214" s="31"/>
      <c r="I214" s="31"/>
      <c r="J214" s="31"/>
      <c r="K214" s="31"/>
      <c r="L214" s="11"/>
    </row>
    <row r="215" spans="1:12" x14ac:dyDescent="0.2">
      <c r="A215" s="31"/>
      <c r="B215" s="101"/>
      <c r="C215" s="31"/>
      <c r="D215" s="31"/>
      <c r="E215" s="31"/>
      <c r="F215" s="31"/>
      <c r="G215" s="31"/>
      <c r="H215" s="31"/>
      <c r="I215" s="31"/>
      <c r="J215" s="31"/>
      <c r="K215" s="31"/>
      <c r="L215" s="11"/>
    </row>
    <row r="216" spans="1:12" x14ac:dyDescent="0.2">
      <c r="A216" s="31"/>
      <c r="B216" s="101"/>
      <c r="C216" s="31"/>
      <c r="D216" s="31"/>
      <c r="E216" s="31"/>
      <c r="F216" s="31"/>
      <c r="G216" s="31"/>
      <c r="H216" s="31"/>
      <c r="I216" s="31"/>
      <c r="J216" s="31"/>
      <c r="K216" s="31"/>
      <c r="L216" s="11"/>
    </row>
    <row r="217" spans="1:12" x14ac:dyDescent="0.2">
      <c r="A217" s="31"/>
      <c r="B217" s="101"/>
      <c r="C217" s="31"/>
      <c r="D217" s="31"/>
      <c r="E217" s="31"/>
      <c r="F217" s="31"/>
      <c r="G217" s="31"/>
      <c r="H217" s="31"/>
      <c r="I217" s="31"/>
      <c r="J217" s="31"/>
      <c r="K217" s="31"/>
      <c r="L217" s="11"/>
    </row>
    <row r="218" spans="1:12" x14ac:dyDescent="0.2">
      <c r="A218" s="31"/>
      <c r="B218" s="101"/>
      <c r="C218" s="31"/>
      <c r="D218" s="31"/>
      <c r="E218" s="31"/>
      <c r="F218" s="31"/>
      <c r="G218" s="31"/>
      <c r="H218" s="31"/>
      <c r="I218" s="31"/>
      <c r="J218" s="31"/>
      <c r="K218" s="31"/>
      <c r="L218" s="11"/>
    </row>
    <row r="219" spans="1:12" x14ac:dyDescent="0.2">
      <c r="A219" s="31"/>
      <c r="B219" s="101"/>
      <c r="C219" s="31"/>
      <c r="D219" s="31"/>
      <c r="E219" s="31"/>
      <c r="F219" s="31"/>
      <c r="G219" s="31"/>
      <c r="H219" s="31"/>
      <c r="I219" s="31"/>
      <c r="J219" s="31"/>
      <c r="K219" s="31"/>
      <c r="L219" s="11"/>
    </row>
    <row r="220" spans="1:12" x14ac:dyDescent="0.2">
      <c r="A220" s="31"/>
      <c r="B220" s="101"/>
      <c r="C220" s="31"/>
      <c r="D220" s="31"/>
      <c r="E220" s="31"/>
      <c r="F220" s="31"/>
      <c r="G220" s="31"/>
      <c r="H220" s="31"/>
      <c r="I220" s="31"/>
      <c r="J220" s="31"/>
      <c r="K220" s="31"/>
      <c r="L220" s="11"/>
    </row>
    <row r="221" spans="1:12" x14ac:dyDescent="0.2">
      <c r="A221" s="31"/>
      <c r="B221" s="101"/>
      <c r="C221" s="31"/>
      <c r="D221" s="31"/>
      <c r="E221" s="31"/>
      <c r="F221" s="31"/>
      <c r="G221" s="31"/>
      <c r="H221" s="31"/>
      <c r="I221" s="31"/>
      <c r="J221" s="31"/>
      <c r="K221" s="31"/>
      <c r="L221" s="11"/>
    </row>
    <row r="222" spans="1:12" x14ac:dyDescent="0.2">
      <c r="A222" s="31"/>
      <c r="B222" s="101"/>
      <c r="C222" s="31"/>
      <c r="D222" s="31"/>
      <c r="E222" s="31"/>
      <c r="F222" s="31"/>
      <c r="G222" s="31"/>
      <c r="H222" s="31"/>
      <c r="I222" s="31"/>
      <c r="J222" s="31"/>
      <c r="K222" s="31"/>
      <c r="L222" s="11"/>
    </row>
    <row r="223" spans="1:12" x14ac:dyDescent="0.2">
      <c r="A223" s="31"/>
      <c r="B223" s="101"/>
      <c r="C223" s="31"/>
      <c r="D223" s="31"/>
      <c r="E223" s="31"/>
      <c r="F223" s="31"/>
      <c r="G223" s="31"/>
      <c r="H223" s="31"/>
      <c r="I223" s="31"/>
      <c r="J223" s="31"/>
      <c r="K223" s="31"/>
      <c r="L223" s="11"/>
    </row>
    <row r="224" spans="1:12" x14ac:dyDescent="0.2">
      <c r="A224" s="31"/>
      <c r="B224" s="101"/>
      <c r="C224" s="31"/>
      <c r="D224" s="31"/>
      <c r="E224" s="31"/>
      <c r="F224" s="31"/>
      <c r="G224" s="31"/>
      <c r="H224" s="31"/>
      <c r="I224" s="31"/>
      <c r="J224" s="31"/>
      <c r="K224" s="31"/>
      <c r="L224" s="11"/>
    </row>
    <row r="225" spans="1:12" x14ac:dyDescent="0.2">
      <c r="A225" s="31"/>
      <c r="B225" s="101"/>
      <c r="C225" s="31"/>
      <c r="D225" s="31"/>
      <c r="E225" s="31"/>
      <c r="F225" s="31"/>
      <c r="G225" s="31"/>
      <c r="H225" s="31"/>
      <c r="I225" s="31"/>
      <c r="J225" s="31"/>
      <c r="K225" s="31"/>
      <c r="L225" s="11"/>
    </row>
    <row r="226" spans="1:12" x14ac:dyDescent="0.2">
      <c r="A226" s="31"/>
      <c r="B226" s="101"/>
      <c r="C226" s="31"/>
      <c r="D226" s="31"/>
      <c r="E226" s="31"/>
      <c r="F226" s="31"/>
      <c r="G226" s="31"/>
      <c r="H226" s="31"/>
      <c r="I226" s="31"/>
      <c r="J226" s="31"/>
      <c r="K226" s="31"/>
      <c r="L226" s="11"/>
    </row>
    <row r="227" spans="1:12" x14ac:dyDescent="0.2">
      <c r="A227" s="31"/>
      <c r="B227" s="101"/>
      <c r="C227" s="31"/>
      <c r="D227" s="31"/>
      <c r="E227" s="31"/>
      <c r="F227" s="31"/>
      <c r="G227" s="31"/>
      <c r="H227" s="31"/>
      <c r="I227" s="31"/>
      <c r="J227" s="31"/>
      <c r="K227" s="31"/>
      <c r="L227" s="11"/>
    </row>
    <row r="228" spans="1:12" x14ac:dyDescent="0.2">
      <c r="A228" s="31"/>
      <c r="B228" s="101"/>
      <c r="C228" s="31"/>
      <c r="D228" s="31"/>
      <c r="E228" s="31"/>
      <c r="F228" s="31"/>
      <c r="G228" s="31"/>
      <c r="H228" s="31"/>
      <c r="I228" s="31"/>
      <c r="J228" s="31"/>
      <c r="K228" s="31"/>
      <c r="L228" s="11"/>
    </row>
    <row r="229" spans="1:12" x14ac:dyDescent="0.2">
      <c r="A229" s="31"/>
      <c r="B229" s="101"/>
      <c r="C229" s="31"/>
      <c r="D229" s="31"/>
      <c r="E229" s="31"/>
      <c r="F229" s="31"/>
      <c r="G229" s="31"/>
      <c r="H229" s="31"/>
      <c r="I229" s="31"/>
      <c r="J229" s="31"/>
      <c r="K229" s="31"/>
      <c r="L229" s="11"/>
    </row>
    <row r="230" spans="1:12" x14ac:dyDescent="0.2">
      <c r="A230" s="31"/>
      <c r="B230" s="101"/>
      <c r="C230" s="31"/>
      <c r="D230" s="31"/>
      <c r="E230" s="31"/>
    </row>
  </sheetData>
  <mergeCells count="17">
    <mergeCell ref="A96:E96"/>
    <mergeCell ref="A103:E103"/>
    <mergeCell ref="A4:E4"/>
    <mergeCell ref="A95:E95"/>
    <mergeCell ref="A102:E102"/>
    <mergeCell ref="A39:E39"/>
    <mergeCell ref="A49:E49"/>
    <mergeCell ref="A70:E70"/>
    <mergeCell ref="A40:E40"/>
    <mergeCell ref="A50:E50"/>
    <mergeCell ref="A71:E71"/>
    <mergeCell ref="A1:E1"/>
    <mergeCell ref="A2:E2"/>
    <mergeCell ref="A14:E14"/>
    <mergeCell ref="A37:E37"/>
    <mergeCell ref="A5:E5"/>
    <mergeCell ref="A15:E15"/>
  </mergeCells>
  <conditionalFormatting sqref="C52:E53">
    <cfRule type="cellIs" dxfId="21" priority="1" operator="lessThan">
      <formula>0</formula>
    </cfRule>
  </conditionalFormatting>
  <pageMargins left="0.23622047244094491" right="0.23622047244094491" top="0.74803149606299213" bottom="0.74803149606299213" header="0.31496062992125984" footer="0.31496062992125984"/>
  <pageSetup paperSize="9" fitToHeight="0" orientation="landscape" r:id="rId1"/>
  <headerFooter>
    <oddHeader>&amp;C&amp;"Arial,Bold"&amp;16 &amp;K03+0004. ANALIZĂ FINANCIARĂ - INDICATORI</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85"/>
  <sheetViews>
    <sheetView zoomScale="90" zoomScaleNormal="90" workbookViewId="0">
      <selection activeCell="C19" sqref="C19"/>
    </sheetView>
  </sheetViews>
  <sheetFormatPr defaultRowHeight="15" x14ac:dyDescent="0.25"/>
  <cols>
    <col min="1" max="1" width="11.28515625" style="571" customWidth="1"/>
    <col min="2" max="2" width="56.42578125" style="572" customWidth="1"/>
    <col min="3" max="4" width="12.5703125" style="573" customWidth="1"/>
    <col min="5" max="5" width="13.42578125" style="574" customWidth="1"/>
    <col min="6" max="6" width="12.140625" style="573" customWidth="1"/>
    <col min="7" max="7" width="14.140625" style="573" customWidth="1"/>
    <col min="8" max="8" width="15.28515625" style="574" customWidth="1"/>
    <col min="9" max="9" width="13" style="574" customWidth="1"/>
    <col min="10" max="10" width="49.28515625" style="577" customWidth="1"/>
    <col min="11" max="11" width="9.140625" style="577"/>
    <col min="12" max="16384" width="9.140625" style="578"/>
  </cols>
  <sheetData>
    <row r="1" spans="1:11" s="576" customFormat="1" x14ac:dyDescent="0.25">
      <c r="A1" s="571"/>
      <c r="B1" s="572"/>
      <c r="C1" s="573"/>
      <c r="D1" s="573"/>
      <c r="E1" s="574"/>
      <c r="F1" s="573"/>
      <c r="G1" s="573"/>
      <c r="H1" s="574"/>
      <c r="I1" s="574"/>
      <c r="J1" s="575"/>
      <c r="K1" s="575"/>
    </row>
    <row r="4" spans="1:11" ht="15.75" x14ac:dyDescent="0.25">
      <c r="A4" s="745" t="s">
        <v>292</v>
      </c>
      <c r="B4" s="745"/>
      <c r="C4" s="745"/>
      <c r="D4" s="745"/>
      <c r="E4" s="745"/>
      <c r="F4" s="745"/>
      <c r="G4" s="745"/>
      <c r="H4" s="745"/>
      <c r="I4" s="745"/>
    </row>
    <row r="6" spans="1:11" ht="74.25" customHeight="1" x14ac:dyDescent="0.25">
      <c r="A6" s="579" t="s">
        <v>293</v>
      </c>
      <c r="B6" s="580" t="s">
        <v>294</v>
      </c>
      <c r="C6" s="746" t="s">
        <v>295</v>
      </c>
      <c r="D6" s="747"/>
      <c r="E6" s="581" t="s">
        <v>296</v>
      </c>
      <c r="F6" s="746" t="s">
        <v>297</v>
      </c>
      <c r="G6" s="747"/>
      <c r="H6" s="581" t="s">
        <v>298</v>
      </c>
      <c r="I6" s="581" t="s">
        <v>190</v>
      </c>
    </row>
    <row r="7" spans="1:11" x14ac:dyDescent="0.25">
      <c r="A7" s="579"/>
      <c r="B7" s="582"/>
      <c r="C7" s="583" t="s">
        <v>299</v>
      </c>
      <c r="D7" s="583" t="s">
        <v>300</v>
      </c>
      <c r="E7" s="584"/>
      <c r="F7" s="585" t="s">
        <v>299</v>
      </c>
      <c r="G7" s="585" t="s">
        <v>302</v>
      </c>
      <c r="H7" s="584"/>
      <c r="I7" s="584"/>
    </row>
    <row r="8" spans="1:11" s="591" customFormat="1" ht="9.75" customHeight="1" x14ac:dyDescent="0.25">
      <c r="A8" s="586">
        <v>1</v>
      </c>
      <c r="B8" s="587">
        <v>2</v>
      </c>
      <c r="C8" s="588">
        <v>3</v>
      </c>
      <c r="D8" s="588">
        <v>4</v>
      </c>
      <c r="E8" s="589" t="s">
        <v>301</v>
      </c>
      <c r="F8" s="588">
        <v>6</v>
      </c>
      <c r="G8" s="588">
        <v>7</v>
      </c>
      <c r="H8" s="589" t="s">
        <v>304</v>
      </c>
      <c r="I8" s="589" t="s">
        <v>303</v>
      </c>
      <c r="J8" s="590"/>
      <c r="K8" s="590"/>
    </row>
    <row r="9" spans="1:11" x14ac:dyDescent="0.25">
      <c r="A9" s="579">
        <v>1</v>
      </c>
      <c r="B9" s="748" t="s">
        <v>706</v>
      </c>
      <c r="C9" s="749"/>
      <c r="D9" s="749"/>
      <c r="E9" s="749"/>
      <c r="F9" s="749"/>
      <c r="G9" s="749"/>
      <c r="H9" s="749"/>
      <c r="I9" s="749"/>
    </row>
    <row r="10" spans="1:11" x14ac:dyDescent="0.25">
      <c r="A10" s="579" t="s">
        <v>305</v>
      </c>
      <c r="B10" s="592" t="s">
        <v>707</v>
      </c>
      <c r="C10" s="487"/>
      <c r="D10" s="487"/>
      <c r="E10" s="584">
        <f>C10+D10</f>
        <v>0</v>
      </c>
      <c r="F10" s="487"/>
      <c r="G10" s="487"/>
      <c r="H10" s="584">
        <f>F10+G10</f>
        <v>0</v>
      </c>
      <c r="I10" s="584">
        <f>E10+H10</f>
        <v>0</v>
      </c>
    </row>
    <row r="11" spans="1:11" x14ac:dyDescent="0.25">
      <c r="A11" s="579" t="s">
        <v>306</v>
      </c>
      <c r="B11" s="592" t="s">
        <v>307</v>
      </c>
      <c r="C11" s="487"/>
      <c r="D11" s="487"/>
      <c r="E11" s="584">
        <f t="shared" ref="E11:E13" si="0">C11+D11</f>
        <v>0</v>
      </c>
      <c r="F11" s="487"/>
      <c r="G11" s="487"/>
      <c r="H11" s="584">
        <f t="shared" ref="H11:H13" si="1">F11+G11</f>
        <v>0</v>
      </c>
      <c r="I11" s="584">
        <f t="shared" ref="I11:I13" si="2">E11+H11</f>
        <v>0</v>
      </c>
    </row>
    <row r="12" spans="1:11" x14ac:dyDescent="0.25">
      <c r="A12" s="579" t="s">
        <v>308</v>
      </c>
      <c r="B12" s="592" t="s">
        <v>708</v>
      </c>
      <c r="C12" s="487"/>
      <c r="D12" s="487"/>
      <c r="E12" s="584">
        <f t="shared" si="0"/>
        <v>0</v>
      </c>
      <c r="F12" s="487"/>
      <c r="G12" s="487"/>
      <c r="H12" s="584">
        <f t="shared" si="1"/>
        <v>0</v>
      </c>
      <c r="I12" s="584">
        <f t="shared" si="2"/>
        <v>0</v>
      </c>
    </row>
    <row r="13" spans="1:11" s="596" customFormat="1" x14ac:dyDescent="0.25">
      <c r="A13" s="579"/>
      <c r="B13" s="593" t="s">
        <v>309</v>
      </c>
      <c r="C13" s="594">
        <f>SUM(C10:C12)</f>
        <v>0</v>
      </c>
      <c r="D13" s="594">
        <f>SUM(D10:D12)</f>
        <v>0</v>
      </c>
      <c r="E13" s="581">
        <f t="shared" si="0"/>
        <v>0</v>
      </c>
      <c r="F13" s="594">
        <f>SUM(F10:F12)</f>
        <v>0</v>
      </c>
      <c r="G13" s="594">
        <f>SUM(G10:G12)</f>
        <v>0</v>
      </c>
      <c r="H13" s="581">
        <f t="shared" si="1"/>
        <v>0</v>
      </c>
      <c r="I13" s="581">
        <f t="shared" si="2"/>
        <v>0</v>
      </c>
      <c r="J13" s="595"/>
      <c r="K13" s="595"/>
    </row>
    <row r="14" spans="1:11" x14ac:dyDescent="0.25">
      <c r="A14" s="579">
        <v>2</v>
      </c>
      <c r="B14" s="748" t="s">
        <v>310</v>
      </c>
      <c r="C14" s="749"/>
      <c r="D14" s="749"/>
      <c r="E14" s="749"/>
      <c r="F14" s="749"/>
      <c r="G14" s="749"/>
      <c r="H14" s="749"/>
      <c r="I14" s="749"/>
    </row>
    <row r="15" spans="1:11" x14ac:dyDescent="0.25">
      <c r="A15" s="579" t="s">
        <v>311</v>
      </c>
      <c r="B15" s="597" t="s">
        <v>312</v>
      </c>
      <c r="C15" s="487"/>
      <c r="D15" s="487"/>
      <c r="E15" s="584">
        <f t="shared" ref="E15:E16" si="3">C15+D15</f>
        <v>0</v>
      </c>
      <c r="F15" s="487"/>
      <c r="G15" s="487"/>
      <c r="H15" s="584">
        <f>F15+G15</f>
        <v>0</v>
      </c>
      <c r="I15" s="584">
        <f>E15+H15</f>
        <v>0</v>
      </c>
    </row>
    <row r="16" spans="1:11" s="596" customFormat="1" x14ac:dyDescent="0.25">
      <c r="A16" s="579"/>
      <c r="B16" s="593" t="s">
        <v>313</v>
      </c>
      <c r="C16" s="594">
        <f>SUM(C15:C15)</f>
        <v>0</v>
      </c>
      <c r="D16" s="594">
        <f>SUM(D15:D15)</f>
        <v>0</v>
      </c>
      <c r="E16" s="581">
        <f t="shared" si="3"/>
        <v>0</v>
      </c>
      <c r="F16" s="594">
        <f>SUM(F15:F15)</f>
        <v>0</v>
      </c>
      <c r="G16" s="594">
        <f>SUM(G15:G15)</f>
        <v>0</v>
      </c>
      <c r="H16" s="581">
        <f>F16+G16</f>
        <v>0</v>
      </c>
      <c r="I16" s="581">
        <f>E16+H16</f>
        <v>0</v>
      </c>
      <c r="J16" s="595"/>
      <c r="K16" s="595"/>
    </row>
    <row r="17" spans="1:11" x14ac:dyDescent="0.25">
      <c r="A17" s="579" t="s">
        <v>427</v>
      </c>
      <c r="B17" s="748" t="s">
        <v>709</v>
      </c>
      <c r="C17" s="749"/>
      <c r="D17" s="749"/>
      <c r="E17" s="749"/>
      <c r="F17" s="749"/>
      <c r="G17" s="749"/>
      <c r="H17" s="749"/>
      <c r="I17" s="749"/>
    </row>
    <row r="18" spans="1:11" ht="24" x14ac:dyDescent="0.25">
      <c r="A18" s="579" t="s">
        <v>314</v>
      </c>
      <c r="B18" s="597" t="s">
        <v>575</v>
      </c>
      <c r="C18" s="487"/>
      <c r="D18" s="487"/>
      <c r="E18" s="584">
        <f t="shared" ref="E18:E26" si="4">C18+D18</f>
        <v>0</v>
      </c>
      <c r="F18" s="487"/>
      <c r="G18" s="487"/>
      <c r="H18" s="584">
        <f>F18+G18</f>
        <v>0</v>
      </c>
      <c r="I18" s="584">
        <f>E18+H18</f>
        <v>0</v>
      </c>
    </row>
    <row r="19" spans="1:11" x14ac:dyDescent="0.25">
      <c r="A19" s="579" t="s">
        <v>315</v>
      </c>
      <c r="B19" s="592" t="s">
        <v>316</v>
      </c>
      <c r="C19" s="487"/>
      <c r="D19" s="487"/>
      <c r="E19" s="584">
        <f t="shared" si="4"/>
        <v>0</v>
      </c>
      <c r="F19" s="487"/>
      <c r="G19" s="487"/>
      <c r="H19" s="584">
        <f t="shared" ref="H19" si="5">F19+G19</f>
        <v>0</v>
      </c>
      <c r="I19" s="584">
        <f t="shared" ref="I19" si="6">E19+H19</f>
        <v>0</v>
      </c>
    </row>
    <row r="20" spans="1:11" x14ac:dyDescent="0.25">
      <c r="A20" s="579" t="s">
        <v>317</v>
      </c>
      <c r="B20" s="592" t="s">
        <v>318</v>
      </c>
      <c r="C20" s="487"/>
      <c r="D20" s="487"/>
      <c r="E20" s="584">
        <f t="shared" si="4"/>
        <v>0</v>
      </c>
      <c r="F20" s="487"/>
      <c r="G20" s="487"/>
      <c r="H20" s="584">
        <f>F20+G20</f>
        <v>0</v>
      </c>
      <c r="I20" s="584">
        <f>E20+H20</f>
        <v>0</v>
      </c>
    </row>
    <row r="21" spans="1:11" x14ac:dyDescent="0.25">
      <c r="A21" s="579" t="s">
        <v>320</v>
      </c>
      <c r="B21" s="592" t="s">
        <v>319</v>
      </c>
      <c r="C21" s="487"/>
      <c r="D21" s="487"/>
      <c r="E21" s="584">
        <f t="shared" si="4"/>
        <v>0</v>
      </c>
      <c r="F21" s="487"/>
      <c r="G21" s="487"/>
      <c r="H21" s="584">
        <f t="shared" ref="H21:H26" si="7">F21+G21</f>
        <v>0</v>
      </c>
      <c r="I21" s="584">
        <f t="shared" ref="I21:I26" si="8">E21+H21</f>
        <v>0</v>
      </c>
    </row>
    <row r="22" spans="1:11" x14ac:dyDescent="0.25">
      <c r="A22" s="579" t="s">
        <v>321</v>
      </c>
      <c r="B22" s="592" t="s">
        <v>710</v>
      </c>
      <c r="C22" s="487"/>
      <c r="D22" s="487"/>
      <c r="E22" s="584">
        <f t="shared" si="4"/>
        <v>0</v>
      </c>
      <c r="F22" s="487"/>
      <c r="G22" s="487"/>
      <c r="H22" s="584">
        <f t="shared" si="7"/>
        <v>0</v>
      </c>
      <c r="I22" s="584">
        <f t="shared" si="8"/>
        <v>0</v>
      </c>
    </row>
    <row r="23" spans="1:11" x14ac:dyDescent="0.25">
      <c r="A23" s="579" t="s">
        <v>322</v>
      </c>
      <c r="B23" s="592" t="s">
        <v>711</v>
      </c>
      <c r="C23" s="487"/>
      <c r="D23" s="487"/>
      <c r="E23" s="584">
        <f t="shared" si="4"/>
        <v>0</v>
      </c>
      <c r="F23" s="487"/>
      <c r="G23" s="487"/>
      <c r="H23" s="584">
        <f t="shared" si="7"/>
        <v>0</v>
      </c>
      <c r="I23" s="584">
        <f t="shared" si="8"/>
        <v>0</v>
      </c>
    </row>
    <row r="24" spans="1:11" x14ac:dyDescent="0.25">
      <c r="A24" s="579" t="s">
        <v>323</v>
      </c>
      <c r="B24" s="592" t="s">
        <v>712</v>
      </c>
      <c r="C24" s="487"/>
      <c r="D24" s="487"/>
      <c r="E24" s="584">
        <f t="shared" si="4"/>
        <v>0</v>
      </c>
      <c r="F24" s="487"/>
      <c r="G24" s="487"/>
      <c r="H24" s="584">
        <f t="shared" si="7"/>
        <v>0</v>
      </c>
      <c r="I24" s="584">
        <f t="shared" si="8"/>
        <v>0</v>
      </c>
    </row>
    <row r="25" spans="1:11" ht="15.75" customHeight="1" x14ac:dyDescent="0.25">
      <c r="A25" s="579" t="s">
        <v>324</v>
      </c>
      <c r="B25" s="598" t="s">
        <v>713</v>
      </c>
      <c r="C25" s="487"/>
      <c r="D25" s="487"/>
      <c r="E25" s="584">
        <f t="shared" si="4"/>
        <v>0</v>
      </c>
      <c r="F25" s="487"/>
      <c r="G25" s="487"/>
      <c r="H25" s="584">
        <f t="shared" si="7"/>
        <v>0</v>
      </c>
      <c r="I25" s="584">
        <f t="shared" si="8"/>
        <v>0</v>
      </c>
    </row>
    <row r="26" spans="1:11" s="596" customFormat="1" x14ac:dyDescent="0.25">
      <c r="A26" s="579"/>
      <c r="B26" s="593" t="s">
        <v>325</v>
      </c>
      <c r="C26" s="594">
        <f>SUM(C18:C25)</f>
        <v>0</v>
      </c>
      <c r="D26" s="594">
        <f>SUM(D18:D25)</f>
        <v>0</v>
      </c>
      <c r="E26" s="581">
        <f t="shared" si="4"/>
        <v>0</v>
      </c>
      <c r="F26" s="594">
        <f>SUM(F18:F25)</f>
        <v>0</v>
      </c>
      <c r="G26" s="594">
        <f>SUM(G18:G25)</f>
        <v>0</v>
      </c>
      <c r="H26" s="581">
        <f t="shared" si="7"/>
        <v>0</v>
      </c>
      <c r="I26" s="581">
        <f t="shared" si="8"/>
        <v>0</v>
      </c>
      <c r="J26" s="595"/>
      <c r="K26" s="595"/>
    </row>
    <row r="27" spans="1:11" x14ac:dyDescent="0.25">
      <c r="A27" s="579">
        <v>4</v>
      </c>
      <c r="B27" s="748" t="s">
        <v>714</v>
      </c>
      <c r="C27" s="749"/>
      <c r="D27" s="749"/>
      <c r="E27" s="749"/>
      <c r="F27" s="749"/>
      <c r="G27" s="749"/>
      <c r="H27" s="749"/>
      <c r="I27" s="749"/>
    </row>
    <row r="28" spans="1:11" x14ac:dyDescent="0.25">
      <c r="A28" s="579" t="s">
        <v>326</v>
      </c>
      <c r="B28" s="592" t="s">
        <v>197</v>
      </c>
      <c r="C28" s="487"/>
      <c r="D28" s="487"/>
      <c r="E28" s="584">
        <f t="shared" ref="E28:E36" si="9">C28+D28</f>
        <v>0</v>
      </c>
      <c r="F28" s="487"/>
      <c r="G28" s="487"/>
      <c r="H28" s="584">
        <f t="shared" ref="H28:H36" si="10">F28+G28</f>
        <v>0</v>
      </c>
      <c r="I28" s="584">
        <f t="shared" ref="I28:I36" si="11">E28+H28</f>
        <v>0</v>
      </c>
    </row>
    <row r="29" spans="1:11" x14ac:dyDescent="0.25">
      <c r="A29" s="579" t="s">
        <v>327</v>
      </c>
      <c r="B29" s="592" t="s">
        <v>604</v>
      </c>
      <c r="C29" s="487"/>
      <c r="D29" s="487"/>
      <c r="E29" s="584">
        <f t="shared" si="9"/>
        <v>0</v>
      </c>
      <c r="F29" s="487"/>
      <c r="G29" s="487"/>
      <c r="H29" s="584">
        <f t="shared" si="10"/>
        <v>0</v>
      </c>
      <c r="I29" s="584">
        <f t="shared" si="11"/>
        <v>0</v>
      </c>
    </row>
    <row r="30" spans="1:11" x14ac:dyDescent="0.25">
      <c r="A30" s="579" t="s">
        <v>328</v>
      </c>
      <c r="B30" s="592" t="s">
        <v>329</v>
      </c>
      <c r="C30" s="487"/>
      <c r="D30" s="487"/>
      <c r="E30" s="584">
        <f t="shared" si="9"/>
        <v>0</v>
      </c>
      <c r="F30" s="487"/>
      <c r="G30" s="487"/>
      <c r="H30" s="584">
        <f t="shared" si="10"/>
        <v>0</v>
      </c>
      <c r="I30" s="584">
        <f t="shared" si="11"/>
        <v>0</v>
      </c>
    </row>
    <row r="31" spans="1:11" x14ac:dyDescent="0.25">
      <c r="A31" s="579" t="s">
        <v>330</v>
      </c>
      <c r="B31" s="592" t="s">
        <v>331</v>
      </c>
      <c r="C31" s="487"/>
      <c r="D31" s="487"/>
      <c r="E31" s="584">
        <f t="shared" si="9"/>
        <v>0</v>
      </c>
      <c r="F31" s="487"/>
      <c r="G31" s="487"/>
      <c r="H31" s="584">
        <f t="shared" si="10"/>
        <v>0</v>
      </c>
      <c r="I31" s="584">
        <f t="shared" si="11"/>
        <v>0</v>
      </c>
    </row>
    <row r="32" spans="1:11" x14ac:dyDescent="0.25">
      <c r="A32" s="579" t="s">
        <v>332</v>
      </c>
      <c r="B32" s="592" t="s">
        <v>198</v>
      </c>
      <c r="C32" s="487"/>
      <c r="D32" s="487"/>
      <c r="E32" s="584">
        <f t="shared" si="9"/>
        <v>0</v>
      </c>
      <c r="F32" s="487"/>
      <c r="G32" s="487"/>
      <c r="H32" s="584">
        <f t="shared" si="10"/>
        <v>0</v>
      </c>
      <c r="I32" s="584">
        <f t="shared" si="11"/>
        <v>0</v>
      </c>
    </row>
    <row r="33" spans="1:11" x14ac:dyDescent="0.25">
      <c r="A33" s="579" t="s">
        <v>333</v>
      </c>
      <c r="B33" s="592" t="s">
        <v>334</v>
      </c>
      <c r="C33" s="487"/>
      <c r="D33" s="487"/>
      <c r="E33" s="584">
        <f t="shared" si="9"/>
        <v>0</v>
      </c>
      <c r="F33" s="487"/>
      <c r="G33" s="487"/>
      <c r="H33" s="584">
        <f t="shared" si="10"/>
        <v>0</v>
      </c>
      <c r="I33" s="584">
        <f t="shared" si="11"/>
        <v>0</v>
      </c>
    </row>
    <row r="34" spans="1:11" x14ac:dyDescent="0.25">
      <c r="A34" s="579" t="s">
        <v>335</v>
      </c>
      <c r="B34" s="592" t="s">
        <v>199</v>
      </c>
      <c r="C34" s="487"/>
      <c r="D34" s="487"/>
      <c r="E34" s="584">
        <f t="shared" si="9"/>
        <v>0</v>
      </c>
      <c r="F34" s="487"/>
      <c r="G34" s="487"/>
      <c r="H34" s="584">
        <f t="shared" si="10"/>
        <v>0</v>
      </c>
      <c r="I34" s="584">
        <f t="shared" si="11"/>
        <v>0</v>
      </c>
    </row>
    <row r="35" spans="1:11" x14ac:dyDescent="0.25">
      <c r="A35" s="579" t="s">
        <v>336</v>
      </c>
      <c r="B35" s="592" t="s">
        <v>337</v>
      </c>
      <c r="C35" s="487"/>
      <c r="D35" s="487"/>
      <c r="E35" s="584">
        <f t="shared" si="9"/>
        <v>0</v>
      </c>
      <c r="F35" s="487"/>
      <c r="G35" s="487"/>
      <c r="H35" s="584">
        <f t="shared" si="10"/>
        <v>0</v>
      </c>
      <c r="I35" s="584">
        <f t="shared" si="11"/>
        <v>0</v>
      </c>
    </row>
    <row r="36" spans="1:11" s="596" customFormat="1" x14ac:dyDescent="0.25">
      <c r="A36" s="579"/>
      <c r="B36" s="593" t="s">
        <v>338</v>
      </c>
      <c r="C36" s="594">
        <f>SUM(C28:C35)</f>
        <v>0</v>
      </c>
      <c r="D36" s="594">
        <f>SUM(D28:D35)</f>
        <v>0</v>
      </c>
      <c r="E36" s="581">
        <f t="shared" si="9"/>
        <v>0</v>
      </c>
      <c r="F36" s="594">
        <f>SUM(F28:F35)</f>
        <v>0</v>
      </c>
      <c r="G36" s="594">
        <f>SUM(G28:G35)</f>
        <v>0</v>
      </c>
      <c r="H36" s="581">
        <f t="shared" si="10"/>
        <v>0</v>
      </c>
      <c r="I36" s="581">
        <f t="shared" si="11"/>
        <v>0</v>
      </c>
      <c r="J36" s="595"/>
      <c r="K36" s="595"/>
    </row>
    <row r="37" spans="1:11" x14ac:dyDescent="0.25">
      <c r="A37" s="579" t="s">
        <v>339</v>
      </c>
      <c r="B37" s="748" t="s">
        <v>715</v>
      </c>
      <c r="C37" s="749"/>
      <c r="D37" s="749"/>
      <c r="E37" s="749"/>
      <c r="F37" s="749"/>
      <c r="G37" s="749"/>
      <c r="H37" s="749"/>
      <c r="I37" s="749"/>
    </row>
    <row r="38" spans="1:11" x14ac:dyDescent="0.25">
      <c r="A38" s="579" t="s">
        <v>716</v>
      </c>
      <c r="B38" s="592" t="s">
        <v>717</v>
      </c>
      <c r="C38" s="487"/>
      <c r="D38" s="487"/>
      <c r="E38" s="584">
        <f>C38+D38</f>
        <v>0</v>
      </c>
      <c r="F38" s="487"/>
      <c r="G38" s="487"/>
      <c r="H38" s="584">
        <f>F38+G38</f>
        <v>0</v>
      </c>
      <c r="I38" s="584">
        <f>E38+H38</f>
        <v>0</v>
      </c>
    </row>
    <row r="39" spans="1:11" x14ac:dyDescent="0.25">
      <c r="A39" s="579" t="s">
        <v>718</v>
      </c>
      <c r="B39" s="592" t="s">
        <v>200</v>
      </c>
      <c r="C39" s="487"/>
      <c r="D39" s="487"/>
      <c r="E39" s="584">
        <f>C39+D39</f>
        <v>0</v>
      </c>
      <c r="F39" s="487"/>
      <c r="G39" s="487"/>
      <c r="H39" s="584">
        <f>F39+G39</f>
        <v>0</v>
      </c>
      <c r="I39" s="584">
        <f t="shared" ref="I39" si="12">E39+H39</f>
        <v>0</v>
      </c>
    </row>
    <row r="40" spans="1:11" s="596" customFormat="1" x14ac:dyDescent="0.25">
      <c r="A40" s="579"/>
      <c r="B40" s="593" t="s">
        <v>576</v>
      </c>
      <c r="C40" s="594">
        <f>C38+C39</f>
        <v>0</v>
      </c>
      <c r="D40" s="594">
        <f>D38+D39</f>
        <v>0</v>
      </c>
      <c r="E40" s="581">
        <f>C40+D40</f>
        <v>0</v>
      </c>
      <c r="F40" s="594">
        <f>F38+F39</f>
        <v>0</v>
      </c>
      <c r="G40" s="594">
        <f>G38+G39</f>
        <v>0</v>
      </c>
      <c r="H40" s="581">
        <f>F40+G40</f>
        <v>0</v>
      </c>
      <c r="I40" s="581">
        <f>E40+H40</f>
        <v>0</v>
      </c>
      <c r="J40" s="595"/>
      <c r="K40" s="595"/>
    </row>
    <row r="41" spans="1:11" x14ac:dyDescent="0.25">
      <c r="A41" s="579" t="s">
        <v>340</v>
      </c>
      <c r="B41" s="748" t="s">
        <v>719</v>
      </c>
      <c r="C41" s="749"/>
      <c r="D41" s="749"/>
      <c r="E41" s="749"/>
      <c r="F41" s="749"/>
      <c r="G41" s="749"/>
      <c r="H41" s="749"/>
      <c r="I41" s="749"/>
    </row>
    <row r="42" spans="1:11" x14ac:dyDescent="0.25">
      <c r="A42" s="579" t="s">
        <v>720</v>
      </c>
      <c r="B42" s="592" t="s">
        <v>721</v>
      </c>
      <c r="C42" s="487"/>
      <c r="D42" s="487"/>
      <c r="E42" s="584">
        <f t="shared" ref="E42:E43" si="13">C42+D42</f>
        <v>0</v>
      </c>
      <c r="F42" s="487"/>
      <c r="G42" s="487"/>
      <c r="H42" s="584">
        <f t="shared" ref="H42:H43" si="14">F42+G42</f>
        <v>0</v>
      </c>
      <c r="I42" s="584">
        <f t="shared" ref="I42:I43" si="15">E42+H42</f>
        <v>0</v>
      </c>
    </row>
    <row r="43" spans="1:11" s="596" customFormat="1" x14ac:dyDescent="0.25">
      <c r="A43" s="599"/>
      <c r="B43" s="593" t="s">
        <v>577</v>
      </c>
      <c r="C43" s="594">
        <f>SUM(C42:C42)</f>
        <v>0</v>
      </c>
      <c r="D43" s="594">
        <f>SUM(D42:D42)</f>
        <v>0</v>
      </c>
      <c r="E43" s="581">
        <f t="shared" si="13"/>
        <v>0</v>
      </c>
      <c r="F43" s="594">
        <f>SUM(F42:F42)</f>
        <v>0</v>
      </c>
      <c r="G43" s="594">
        <f>SUM(G42:G42)</f>
        <v>0</v>
      </c>
      <c r="H43" s="581">
        <f t="shared" si="14"/>
        <v>0</v>
      </c>
      <c r="I43" s="581">
        <f t="shared" si="15"/>
        <v>0</v>
      </c>
      <c r="J43" s="595"/>
      <c r="K43" s="595"/>
    </row>
    <row r="44" spans="1:11" x14ac:dyDescent="0.25">
      <c r="A44" s="579" t="s">
        <v>341</v>
      </c>
      <c r="B44" s="748" t="s">
        <v>722</v>
      </c>
      <c r="C44" s="749"/>
      <c r="D44" s="749"/>
      <c r="E44" s="749"/>
      <c r="F44" s="749"/>
      <c r="G44" s="749"/>
      <c r="H44" s="749"/>
      <c r="I44" s="749"/>
    </row>
    <row r="45" spans="1:11" x14ac:dyDescent="0.25">
      <c r="A45" s="579" t="s">
        <v>723</v>
      </c>
      <c r="B45" s="592" t="s">
        <v>724</v>
      </c>
      <c r="C45" s="487"/>
      <c r="D45" s="487"/>
      <c r="E45" s="584">
        <f>C45+D45</f>
        <v>0</v>
      </c>
      <c r="F45" s="487"/>
      <c r="G45" s="487"/>
      <c r="H45" s="584">
        <f>F45+G45</f>
        <v>0</v>
      </c>
      <c r="I45" s="584">
        <f>E45+H45</f>
        <v>0</v>
      </c>
    </row>
    <row r="46" spans="1:11" s="596" customFormat="1" x14ac:dyDescent="0.25">
      <c r="A46" s="579"/>
      <c r="B46" s="593" t="s">
        <v>725</v>
      </c>
      <c r="C46" s="594">
        <f>C45</f>
        <v>0</v>
      </c>
      <c r="D46" s="594">
        <f>D45</f>
        <v>0</v>
      </c>
      <c r="E46" s="581">
        <f>C46+D46</f>
        <v>0</v>
      </c>
      <c r="F46" s="594">
        <f>F45</f>
        <v>0</v>
      </c>
      <c r="G46" s="594">
        <f>G45</f>
        <v>0</v>
      </c>
      <c r="H46" s="581">
        <f>F46+G46</f>
        <v>0</v>
      </c>
      <c r="I46" s="581">
        <f>E46+H46</f>
        <v>0</v>
      </c>
      <c r="J46" s="595"/>
      <c r="K46" s="595"/>
    </row>
    <row r="47" spans="1:11" x14ac:dyDescent="0.25">
      <c r="A47" s="579" t="s">
        <v>726</v>
      </c>
      <c r="B47" s="748" t="s">
        <v>727</v>
      </c>
      <c r="C47" s="749"/>
      <c r="D47" s="749"/>
      <c r="E47" s="749"/>
      <c r="F47" s="749"/>
      <c r="G47" s="749"/>
      <c r="H47" s="749"/>
      <c r="I47" s="749"/>
    </row>
    <row r="48" spans="1:11" x14ac:dyDescent="0.25">
      <c r="A48" s="579" t="s">
        <v>728</v>
      </c>
      <c r="B48" s="600" t="s">
        <v>578</v>
      </c>
      <c r="C48" s="487"/>
      <c r="D48" s="487"/>
      <c r="E48" s="584">
        <f t="shared" ref="E48:E49" si="16">C48+D48</f>
        <v>0</v>
      </c>
      <c r="F48" s="487"/>
      <c r="G48" s="487"/>
      <c r="H48" s="584">
        <f t="shared" ref="H48:H49" si="17">F48+G48</f>
        <v>0</v>
      </c>
      <c r="I48" s="584">
        <f t="shared" ref="I48:I49" si="18">E48+H48</f>
        <v>0</v>
      </c>
    </row>
    <row r="49" spans="1:11" x14ac:dyDescent="0.25">
      <c r="A49" s="579" t="s">
        <v>729</v>
      </c>
      <c r="B49" s="600" t="s">
        <v>579</v>
      </c>
      <c r="C49" s="487"/>
      <c r="D49" s="487"/>
      <c r="E49" s="584">
        <f t="shared" si="16"/>
        <v>0</v>
      </c>
      <c r="F49" s="487"/>
      <c r="G49" s="487"/>
      <c r="H49" s="584">
        <f t="shared" si="17"/>
        <v>0</v>
      </c>
      <c r="I49" s="584">
        <f t="shared" si="18"/>
        <v>0</v>
      </c>
    </row>
    <row r="50" spans="1:11" s="596" customFormat="1" x14ac:dyDescent="0.25">
      <c r="A50" s="599"/>
      <c r="B50" s="593" t="s">
        <v>730</v>
      </c>
      <c r="C50" s="594">
        <f>SUM(C48:C49)</f>
        <v>0</v>
      </c>
      <c r="D50" s="594">
        <f>SUM(D48:D49)</f>
        <v>0</v>
      </c>
      <c r="E50" s="581">
        <f>C50+D50</f>
        <v>0</v>
      </c>
      <c r="F50" s="594">
        <f>SUM(F48:F49)</f>
        <v>0</v>
      </c>
      <c r="G50" s="594">
        <f>SUM(G48:G49)</f>
        <v>0</v>
      </c>
      <c r="H50" s="581">
        <f>F50+G50</f>
        <v>0</v>
      </c>
      <c r="I50" s="581">
        <f>E50+H50</f>
        <v>0</v>
      </c>
      <c r="J50" s="595"/>
      <c r="K50" s="595"/>
    </row>
    <row r="51" spans="1:11" x14ac:dyDescent="0.25">
      <c r="A51" s="579" t="s">
        <v>731</v>
      </c>
      <c r="B51" s="748" t="s">
        <v>732</v>
      </c>
      <c r="C51" s="749"/>
      <c r="D51" s="749"/>
      <c r="E51" s="749"/>
      <c r="F51" s="749"/>
      <c r="G51" s="749"/>
      <c r="H51" s="749"/>
      <c r="I51" s="749"/>
    </row>
    <row r="52" spans="1:11" ht="24" x14ac:dyDescent="0.25">
      <c r="A52" s="579" t="s">
        <v>733</v>
      </c>
      <c r="B52" s="600" t="s">
        <v>734</v>
      </c>
      <c r="C52" s="487"/>
      <c r="D52" s="487"/>
      <c r="E52" s="584">
        <f t="shared" ref="E52:E53" si="19">C52+D52</f>
        <v>0</v>
      </c>
      <c r="F52" s="487"/>
      <c r="G52" s="487"/>
      <c r="H52" s="584">
        <f t="shared" ref="H52:H53" si="20">F52+G52</f>
        <v>0</v>
      </c>
      <c r="I52" s="584">
        <f t="shared" ref="I52:I53" si="21">E52+H52</f>
        <v>0</v>
      </c>
    </row>
    <row r="53" spans="1:11" x14ac:dyDescent="0.25">
      <c r="A53" s="579" t="s">
        <v>735</v>
      </c>
      <c r="B53" s="600" t="s">
        <v>736</v>
      </c>
      <c r="C53" s="487"/>
      <c r="D53" s="487"/>
      <c r="E53" s="584">
        <f t="shared" si="19"/>
        <v>0</v>
      </c>
      <c r="F53" s="487"/>
      <c r="G53" s="487"/>
      <c r="H53" s="584">
        <f t="shared" si="20"/>
        <v>0</v>
      </c>
      <c r="I53" s="584">
        <f t="shared" si="21"/>
        <v>0</v>
      </c>
    </row>
    <row r="54" spans="1:11" s="596" customFormat="1" x14ac:dyDescent="0.25">
      <c r="A54" s="599"/>
      <c r="B54" s="593" t="s">
        <v>737</v>
      </c>
      <c r="C54" s="594">
        <f>SUM(C52:C53)</f>
        <v>0</v>
      </c>
      <c r="D54" s="594">
        <f>SUM(D52:D53)</f>
        <v>0</v>
      </c>
      <c r="E54" s="581">
        <f>C54+D54</f>
        <v>0</v>
      </c>
      <c r="F54" s="594">
        <f>SUM(F52:F53)</f>
        <v>0</v>
      </c>
      <c r="G54" s="594">
        <f>SUM(G52:G53)</f>
        <v>0</v>
      </c>
      <c r="H54" s="581">
        <f>F54+G54</f>
        <v>0</v>
      </c>
      <c r="I54" s="581">
        <f>E54+H54</f>
        <v>0</v>
      </c>
      <c r="J54" s="595"/>
      <c r="K54" s="595"/>
    </row>
    <row r="55" spans="1:11" s="603" customFormat="1" x14ac:dyDescent="0.25">
      <c r="A55" s="601" t="s">
        <v>738</v>
      </c>
      <c r="B55" s="748" t="s">
        <v>739</v>
      </c>
      <c r="C55" s="749"/>
      <c r="D55" s="749"/>
      <c r="E55" s="749"/>
      <c r="F55" s="749"/>
      <c r="G55" s="749"/>
      <c r="H55" s="749"/>
      <c r="I55" s="749"/>
      <c r="J55" s="602"/>
      <c r="K55" s="602"/>
    </row>
    <row r="56" spans="1:11" x14ac:dyDescent="0.25">
      <c r="A56" s="579" t="s">
        <v>740</v>
      </c>
      <c r="B56" s="592" t="s">
        <v>741</v>
      </c>
      <c r="C56" s="487"/>
      <c r="D56" s="487"/>
      <c r="E56" s="584">
        <f t="shared" ref="E56" si="22">C56+D56</f>
        <v>0</v>
      </c>
      <c r="F56" s="487"/>
      <c r="G56" s="487"/>
      <c r="H56" s="584">
        <f t="shared" ref="H56" si="23">F56+G56</f>
        <v>0</v>
      </c>
      <c r="I56" s="584">
        <f t="shared" ref="I56" si="24">E56+H56</f>
        <v>0</v>
      </c>
    </row>
    <row r="57" spans="1:11" s="596" customFormat="1" x14ac:dyDescent="0.25">
      <c r="A57" s="579"/>
      <c r="B57" s="593" t="s">
        <v>742</v>
      </c>
      <c r="C57" s="594">
        <f>C56</f>
        <v>0</v>
      </c>
      <c r="D57" s="594">
        <f>D56</f>
        <v>0</v>
      </c>
      <c r="E57" s="581">
        <f>C57+D57</f>
        <v>0</v>
      </c>
      <c r="F57" s="594">
        <f>F56</f>
        <v>0</v>
      </c>
      <c r="G57" s="594">
        <f>G56</f>
        <v>0</v>
      </c>
      <c r="H57" s="581">
        <f>F57+G57</f>
        <v>0</v>
      </c>
      <c r="I57" s="581">
        <f>E57+H57</f>
        <v>0</v>
      </c>
      <c r="J57" s="595"/>
      <c r="K57" s="595"/>
    </row>
    <row r="58" spans="1:11" s="603" customFormat="1" x14ac:dyDescent="0.25">
      <c r="A58" s="601" t="s">
        <v>743</v>
      </c>
      <c r="B58" s="748" t="s">
        <v>744</v>
      </c>
      <c r="C58" s="749"/>
      <c r="D58" s="749"/>
      <c r="E58" s="749"/>
      <c r="F58" s="749"/>
      <c r="G58" s="749"/>
      <c r="H58" s="749"/>
      <c r="I58" s="749"/>
      <c r="J58" s="602"/>
      <c r="K58" s="602"/>
    </row>
    <row r="59" spans="1:11" x14ac:dyDescent="0.25">
      <c r="A59" s="579" t="s">
        <v>745</v>
      </c>
      <c r="B59" s="592" t="s">
        <v>746</v>
      </c>
      <c r="C59" s="487"/>
      <c r="D59" s="487"/>
      <c r="E59" s="584">
        <f t="shared" ref="E59" si="25">C59+D59</f>
        <v>0</v>
      </c>
      <c r="F59" s="487"/>
      <c r="G59" s="487"/>
      <c r="H59" s="584">
        <f t="shared" ref="H59" si="26">F59+G59</f>
        <v>0</v>
      </c>
      <c r="I59" s="584">
        <f t="shared" ref="I59" si="27">E59+H59</f>
        <v>0</v>
      </c>
    </row>
    <row r="60" spans="1:11" s="596" customFormat="1" x14ac:dyDescent="0.25">
      <c r="A60" s="579"/>
      <c r="B60" s="593" t="s">
        <v>747</v>
      </c>
      <c r="C60" s="594">
        <f>C59</f>
        <v>0</v>
      </c>
      <c r="D60" s="594">
        <f>D59</f>
        <v>0</v>
      </c>
      <c r="E60" s="581">
        <f>C60+D60</f>
        <v>0</v>
      </c>
      <c r="F60" s="594">
        <f>F59</f>
        <v>0</v>
      </c>
      <c r="G60" s="594">
        <f>G59</f>
        <v>0</v>
      </c>
      <c r="H60" s="581">
        <f>F60+G60</f>
        <v>0</v>
      </c>
      <c r="I60" s="581">
        <f>E60+H60</f>
        <v>0</v>
      </c>
      <c r="J60" s="595"/>
      <c r="K60" s="595"/>
    </row>
    <row r="61" spans="1:11" x14ac:dyDescent="0.25">
      <c r="A61" s="579" t="s">
        <v>748</v>
      </c>
      <c r="B61" s="748" t="s">
        <v>749</v>
      </c>
      <c r="C61" s="749"/>
      <c r="D61" s="749"/>
      <c r="E61" s="749"/>
      <c r="F61" s="749"/>
      <c r="G61" s="749"/>
      <c r="H61" s="749"/>
      <c r="I61" s="749"/>
    </row>
    <row r="62" spans="1:11" x14ac:dyDescent="0.25">
      <c r="A62" s="579" t="s">
        <v>750</v>
      </c>
      <c r="B62" s="592" t="s">
        <v>751</v>
      </c>
      <c r="C62" s="487"/>
      <c r="D62" s="487"/>
      <c r="E62" s="584">
        <f>C62+D62</f>
        <v>0</v>
      </c>
      <c r="F62" s="487"/>
      <c r="G62" s="487"/>
      <c r="H62" s="584">
        <f>F62+G62</f>
        <v>0</v>
      </c>
      <c r="I62" s="584">
        <f>E62+H62</f>
        <v>0</v>
      </c>
    </row>
    <row r="63" spans="1:11" s="596" customFormat="1" x14ac:dyDescent="0.25">
      <c r="A63" s="579"/>
      <c r="B63" s="593" t="s">
        <v>752</v>
      </c>
      <c r="C63" s="594">
        <f>C62</f>
        <v>0</v>
      </c>
      <c r="D63" s="594">
        <f>D62</f>
        <v>0</v>
      </c>
      <c r="E63" s="581">
        <f>C63+D63</f>
        <v>0</v>
      </c>
      <c r="F63" s="594">
        <f>F62</f>
        <v>0</v>
      </c>
      <c r="G63" s="594">
        <f>G62</f>
        <v>0</v>
      </c>
      <c r="H63" s="581">
        <f>F63+G63</f>
        <v>0</v>
      </c>
      <c r="I63" s="581">
        <f>E63+H63</f>
        <v>0</v>
      </c>
      <c r="J63" s="595"/>
      <c r="K63" s="595"/>
    </row>
    <row r="64" spans="1:11" x14ac:dyDescent="0.25">
      <c r="A64" s="579" t="s">
        <v>753</v>
      </c>
      <c r="B64" s="748" t="s">
        <v>754</v>
      </c>
      <c r="C64" s="749"/>
      <c r="D64" s="749"/>
      <c r="E64" s="749"/>
      <c r="F64" s="749"/>
      <c r="G64" s="749"/>
      <c r="H64" s="749"/>
      <c r="I64" s="749"/>
    </row>
    <row r="65" spans="1:11" x14ac:dyDescent="0.25">
      <c r="A65" s="579" t="s">
        <v>755</v>
      </c>
      <c r="B65" s="592" t="s">
        <v>600</v>
      </c>
      <c r="C65" s="487"/>
      <c r="D65" s="487"/>
      <c r="E65" s="584">
        <f>C65+D65</f>
        <v>0</v>
      </c>
      <c r="F65" s="487"/>
      <c r="G65" s="487"/>
      <c r="H65" s="584">
        <f>F65+G65</f>
        <v>0</v>
      </c>
      <c r="I65" s="584">
        <f>E65+H65</f>
        <v>0</v>
      </c>
    </row>
    <row r="66" spans="1:11" x14ac:dyDescent="0.25">
      <c r="A66" s="579" t="s">
        <v>756</v>
      </c>
      <c r="B66" s="592" t="s">
        <v>601</v>
      </c>
      <c r="C66" s="487"/>
      <c r="D66" s="487"/>
      <c r="E66" s="584">
        <f>C66+D66</f>
        <v>0</v>
      </c>
      <c r="F66" s="487"/>
      <c r="G66" s="487"/>
      <c r="H66" s="584">
        <f>F66+G66</f>
        <v>0</v>
      </c>
      <c r="I66" s="584">
        <f>E66+H66</f>
        <v>0</v>
      </c>
    </row>
    <row r="67" spans="1:11" s="596" customFormat="1" x14ac:dyDescent="0.25">
      <c r="A67" s="579"/>
      <c r="B67" s="593" t="s">
        <v>757</v>
      </c>
      <c r="C67" s="594">
        <f>SUM(C65:C66)</f>
        <v>0</v>
      </c>
      <c r="D67" s="594">
        <f>SUM(D65:D66)</f>
        <v>0</v>
      </c>
      <c r="E67" s="581">
        <f>C67+D67</f>
        <v>0</v>
      </c>
      <c r="F67" s="594">
        <f>SUM(F65:F66)</f>
        <v>0</v>
      </c>
      <c r="G67" s="594">
        <f>SUM(G65:G66)</f>
        <v>0</v>
      </c>
      <c r="H67" s="581">
        <f>F67+G67</f>
        <v>0</v>
      </c>
      <c r="I67" s="581">
        <f>E67+H67</f>
        <v>0</v>
      </c>
      <c r="J67" s="595"/>
      <c r="K67" s="595"/>
    </row>
    <row r="68" spans="1:11" s="603" customFormat="1" x14ac:dyDescent="0.25">
      <c r="A68" s="601" t="s">
        <v>758</v>
      </c>
      <c r="B68" s="748" t="s">
        <v>759</v>
      </c>
      <c r="C68" s="749"/>
      <c r="D68" s="749"/>
      <c r="E68" s="749"/>
      <c r="F68" s="749"/>
      <c r="G68" s="749"/>
      <c r="H68" s="749"/>
      <c r="I68" s="749"/>
      <c r="J68" s="602"/>
      <c r="K68" s="602"/>
    </row>
    <row r="69" spans="1:11" x14ac:dyDescent="0.25">
      <c r="A69" s="579" t="s">
        <v>760</v>
      </c>
      <c r="B69" s="592" t="s">
        <v>761</v>
      </c>
      <c r="C69" s="487"/>
      <c r="D69" s="487"/>
      <c r="E69" s="584">
        <f t="shared" ref="E69" si="28">C69+D69</f>
        <v>0</v>
      </c>
      <c r="F69" s="487"/>
      <c r="G69" s="487"/>
      <c r="H69" s="584">
        <f t="shared" ref="H69" si="29">F69+G69</f>
        <v>0</v>
      </c>
      <c r="I69" s="584">
        <f t="shared" ref="I69" si="30">E69+H69</f>
        <v>0</v>
      </c>
    </row>
    <row r="70" spans="1:11" s="596" customFormat="1" x14ac:dyDescent="0.25">
      <c r="A70" s="579"/>
      <c r="B70" s="593" t="s">
        <v>762</v>
      </c>
      <c r="C70" s="594">
        <f>C69</f>
        <v>0</v>
      </c>
      <c r="D70" s="594">
        <f>D69</f>
        <v>0</v>
      </c>
      <c r="E70" s="581">
        <f>C70+D70</f>
        <v>0</v>
      </c>
      <c r="F70" s="594">
        <f>F69</f>
        <v>0</v>
      </c>
      <c r="G70" s="594">
        <f>G69</f>
        <v>0</v>
      </c>
      <c r="H70" s="581">
        <f>F70+G70</f>
        <v>0</v>
      </c>
      <c r="I70" s="581">
        <f>E70+H70</f>
        <v>0</v>
      </c>
      <c r="J70" s="595"/>
      <c r="K70" s="595"/>
    </row>
    <row r="71" spans="1:11" s="596" customFormat="1" x14ac:dyDescent="0.25">
      <c r="A71" s="604"/>
      <c r="B71" s="605" t="s">
        <v>343</v>
      </c>
      <c r="C71" s="606">
        <f>C13+C16+C26+C36+C40+C43+C46+C50+C54+C57+C60+C63+C67+C70</f>
        <v>0</v>
      </c>
      <c r="D71" s="606">
        <f>D13+D16+D26+D36+D40+D43+D46+D50+D54+D57+D60+D63+D67+D70</f>
        <v>0</v>
      </c>
      <c r="E71" s="606">
        <f t="shared" ref="E71:I71" si="31">E13+E16+E26+E36+E40+E43+E46+E50+E54+E57+E60+E63+E67+E70</f>
        <v>0</v>
      </c>
      <c r="F71" s="606">
        <f t="shared" si="31"/>
        <v>0</v>
      </c>
      <c r="G71" s="606">
        <f t="shared" si="31"/>
        <v>0</v>
      </c>
      <c r="H71" s="606">
        <f t="shared" si="31"/>
        <v>0</v>
      </c>
      <c r="I71" s="606">
        <f t="shared" si="31"/>
        <v>0</v>
      </c>
      <c r="J71" s="595"/>
      <c r="K71" s="595"/>
    </row>
    <row r="72" spans="1:11" s="612" customFormat="1" ht="9.75" customHeight="1" x14ac:dyDescent="0.2">
      <c r="A72" s="607"/>
      <c r="B72" s="608" t="s">
        <v>602</v>
      </c>
      <c r="C72" s="609"/>
      <c r="D72" s="609"/>
      <c r="E72" s="609"/>
      <c r="F72" s="609"/>
      <c r="G72" s="609"/>
      <c r="H72" s="609"/>
      <c r="I72" s="610"/>
      <c r="J72" s="611"/>
      <c r="K72" s="611"/>
    </row>
    <row r="73" spans="1:11" s="612" customFormat="1" ht="12.75" x14ac:dyDescent="0.2">
      <c r="A73" s="613"/>
      <c r="B73" s="614" t="s">
        <v>603</v>
      </c>
      <c r="C73" s="625"/>
      <c r="D73" s="625"/>
      <c r="E73" s="615">
        <f>C73+D73</f>
        <v>0</v>
      </c>
      <c r="F73" s="625"/>
      <c r="G73" s="625"/>
      <c r="H73" s="616">
        <f>SUM(H71:H72)</f>
        <v>0</v>
      </c>
      <c r="I73" s="616">
        <f>SUM(I71:I72)</f>
        <v>0</v>
      </c>
      <c r="J73" s="611"/>
      <c r="K73" s="611"/>
    </row>
    <row r="74" spans="1:11" s="577" customFormat="1" x14ac:dyDescent="0.25">
      <c r="A74" s="617" t="s">
        <v>703</v>
      </c>
      <c r="B74" s="572"/>
      <c r="C74" s="573"/>
      <c r="D74" s="573"/>
      <c r="E74" s="574"/>
      <c r="F74" s="573"/>
      <c r="G74" s="573"/>
      <c r="H74" s="574"/>
      <c r="I74" s="574"/>
    </row>
    <row r="75" spans="1:11" x14ac:dyDescent="0.25">
      <c r="A75" s="618"/>
    </row>
    <row r="76" spans="1:11" x14ac:dyDescent="0.25">
      <c r="B76" s="619" t="s">
        <v>426</v>
      </c>
    </row>
    <row r="77" spans="1:11" x14ac:dyDescent="0.25">
      <c r="B77" s="620"/>
    </row>
    <row r="78" spans="1:11" x14ac:dyDescent="0.25">
      <c r="A78" s="621" t="s">
        <v>344</v>
      </c>
      <c r="B78" s="622" t="s">
        <v>345</v>
      </c>
      <c r="C78" s="623"/>
    </row>
    <row r="79" spans="1:11" x14ac:dyDescent="0.25">
      <c r="A79" s="621" t="s">
        <v>346</v>
      </c>
      <c r="B79" s="622" t="s">
        <v>347</v>
      </c>
      <c r="C79" s="606">
        <f>I71</f>
        <v>0</v>
      </c>
    </row>
    <row r="80" spans="1:11" x14ac:dyDescent="0.25">
      <c r="A80" s="621" t="s">
        <v>348</v>
      </c>
      <c r="B80" s="624" t="s">
        <v>349</v>
      </c>
      <c r="C80" s="623">
        <f>H71</f>
        <v>0</v>
      </c>
    </row>
    <row r="81" spans="1:3" s="578" customFormat="1" x14ac:dyDescent="0.25">
      <c r="A81" s="621" t="s">
        <v>350</v>
      </c>
      <c r="B81" s="624" t="s">
        <v>351</v>
      </c>
      <c r="C81" s="623">
        <f>C79-C80</f>
        <v>0</v>
      </c>
    </row>
    <row r="82" spans="1:3" s="578" customFormat="1" x14ac:dyDescent="0.25">
      <c r="A82" s="621" t="s">
        <v>352</v>
      </c>
      <c r="B82" s="622" t="s">
        <v>353</v>
      </c>
      <c r="C82" s="606">
        <f>SUM(C83:C84)</f>
        <v>0</v>
      </c>
    </row>
    <row r="83" spans="1:3" s="578" customFormat="1" x14ac:dyDescent="0.25">
      <c r="A83" s="621" t="s">
        <v>348</v>
      </c>
      <c r="B83" s="624" t="s">
        <v>354</v>
      </c>
      <c r="C83" s="626"/>
    </row>
    <row r="84" spans="1:3" s="578" customFormat="1" x14ac:dyDescent="0.25">
      <c r="A84" s="621" t="s">
        <v>350</v>
      </c>
      <c r="B84" s="624" t="s">
        <v>355</v>
      </c>
      <c r="C84" s="623">
        <f>H71</f>
        <v>0</v>
      </c>
    </row>
    <row r="85" spans="1:3" s="578" customFormat="1" x14ac:dyDescent="0.25">
      <c r="A85" s="621" t="s">
        <v>342</v>
      </c>
      <c r="B85" s="622" t="s">
        <v>356</v>
      </c>
      <c r="C85" s="606">
        <f>C79-C82</f>
        <v>0</v>
      </c>
    </row>
  </sheetData>
  <mergeCells count="17">
    <mergeCell ref="B64:I64"/>
    <mergeCell ref="B68:I68"/>
    <mergeCell ref="B44:I44"/>
    <mergeCell ref="B47:I47"/>
    <mergeCell ref="B51:I51"/>
    <mergeCell ref="B55:I55"/>
    <mergeCell ref="B58:I58"/>
    <mergeCell ref="B17:I17"/>
    <mergeCell ref="B27:I27"/>
    <mergeCell ref="B37:I37"/>
    <mergeCell ref="B41:I41"/>
    <mergeCell ref="B61:I61"/>
    <mergeCell ref="A4:I4"/>
    <mergeCell ref="C6:D6"/>
    <mergeCell ref="F6:G6"/>
    <mergeCell ref="B9:I9"/>
    <mergeCell ref="B14:I14"/>
  </mergeCells>
  <pageMargins left="0.70866141732283472" right="0.70866141732283472" top="0.74803149606299213" bottom="0.74803149606299213" header="0.31496062992125984" footer="0.31496062992125984"/>
  <pageSetup paperSize="9" scale="61" fitToHeight="0" orientation="landscape" r:id="rId1"/>
  <headerFooter>
    <oddHeader>&amp;C&amp;"Arial,Bold"&amp;16 &amp;K03+0006. BUGETUL CERERII DE FINANȚARE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131"/>
  <sheetViews>
    <sheetView workbookViewId="0">
      <selection activeCell="B3" sqref="B3:I3"/>
    </sheetView>
  </sheetViews>
  <sheetFormatPr defaultRowHeight="12.75" x14ac:dyDescent="0.2"/>
  <cols>
    <col min="1" max="1" width="5.140625" style="109" customWidth="1"/>
    <col min="2" max="2" width="59.42578125" style="7" customWidth="1"/>
    <col min="3" max="4" width="12.28515625" style="169" customWidth="1"/>
    <col min="5" max="5" width="12.28515625" style="96" customWidth="1"/>
    <col min="6" max="9" width="11.5703125" style="96" customWidth="1"/>
    <col min="10" max="11" width="11.42578125" style="7" customWidth="1"/>
    <col min="12" max="19" width="11.42578125" customWidth="1"/>
    <col min="20" max="21" width="11.5703125" customWidth="1"/>
  </cols>
  <sheetData>
    <row r="1" spans="1:14" s="49" customFormat="1" ht="27.75" customHeight="1" x14ac:dyDescent="0.3">
      <c r="A1" s="110"/>
      <c r="B1" s="280" t="s">
        <v>580</v>
      </c>
      <c r="C1" s="164"/>
      <c r="D1" s="164"/>
      <c r="E1" s="60"/>
      <c r="F1" s="60"/>
      <c r="G1" s="60"/>
      <c r="H1" s="60"/>
      <c r="I1" s="60"/>
      <c r="J1" s="47"/>
      <c r="K1" s="47"/>
    </row>
    <row r="2" spans="1:14" s="49" customFormat="1" ht="27.75" customHeight="1" x14ac:dyDescent="0.3">
      <c r="A2" s="110"/>
      <c r="B2" s="70"/>
      <c r="C2" s="164"/>
      <c r="D2" s="164"/>
      <c r="E2" s="60"/>
      <c r="F2" s="60"/>
      <c r="G2" s="60"/>
      <c r="H2" s="60"/>
      <c r="I2" s="60"/>
      <c r="J2" s="47"/>
      <c r="K2" s="47"/>
    </row>
    <row r="3" spans="1:14" s="49" customFormat="1" ht="17.25" customHeight="1" x14ac:dyDescent="0.2">
      <c r="A3" s="110"/>
      <c r="B3" s="756" t="s">
        <v>398</v>
      </c>
      <c r="C3" s="756"/>
      <c r="D3" s="756"/>
      <c r="E3" s="756"/>
      <c r="F3" s="756"/>
      <c r="G3" s="756"/>
      <c r="H3" s="756"/>
      <c r="I3" s="756"/>
      <c r="J3" s="47"/>
      <c r="K3" s="47"/>
    </row>
    <row r="4" spans="1:14" s="49" customFormat="1" ht="1.5" customHeight="1" x14ac:dyDescent="0.2">
      <c r="A4" s="110"/>
      <c r="B4" s="69"/>
      <c r="C4" s="165"/>
      <c r="D4" s="165"/>
      <c r="E4" s="166"/>
      <c r="F4" s="166"/>
      <c r="G4" s="166"/>
      <c r="H4" s="166"/>
      <c r="I4" s="166"/>
      <c r="J4" s="47"/>
      <c r="K4" s="47"/>
    </row>
    <row r="5" spans="1:14" s="49" customFormat="1" ht="20.25" x14ac:dyDescent="0.3">
      <c r="A5" s="110"/>
      <c r="B5" s="757" t="s">
        <v>364</v>
      </c>
      <c r="C5" s="757" t="s">
        <v>180</v>
      </c>
      <c r="D5" s="167"/>
      <c r="E5" s="60"/>
      <c r="F5" s="60"/>
      <c r="G5" s="60"/>
      <c r="H5" s="60"/>
      <c r="I5" s="60" t="s">
        <v>518</v>
      </c>
      <c r="J5" s="47"/>
      <c r="K5" s="47"/>
    </row>
    <row r="6" spans="1:14" s="49" customFormat="1" ht="27" x14ac:dyDescent="0.3">
      <c r="A6" s="110"/>
      <c r="B6" s="509"/>
      <c r="C6" s="500" t="s">
        <v>172</v>
      </c>
      <c r="D6" s="500" t="s">
        <v>359</v>
      </c>
      <c r="E6" s="168" t="s">
        <v>395</v>
      </c>
      <c r="F6" s="754" t="s">
        <v>378</v>
      </c>
      <c r="G6" s="754"/>
      <c r="H6" s="754"/>
      <c r="I6" s="755"/>
      <c r="J6" s="47"/>
      <c r="K6" s="47"/>
      <c r="L6" s="391"/>
    </row>
    <row r="7" spans="1:14" s="36" customFormat="1" ht="15" x14ac:dyDescent="0.2">
      <c r="A7" s="111"/>
      <c r="B7" s="521" t="s">
        <v>358</v>
      </c>
      <c r="C7" s="501" t="s">
        <v>462</v>
      </c>
      <c r="D7" s="501" t="s">
        <v>460</v>
      </c>
      <c r="E7" s="498" t="s">
        <v>461</v>
      </c>
      <c r="F7" s="499" t="s">
        <v>360</v>
      </c>
      <c r="G7" s="499" t="s">
        <v>361</v>
      </c>
      <c r="H7" s="499" t="s">
        <v>362</v>
      </c>
      <c r="I7" s="499" t="s">
        <v>363</v>
      </c>
      <c r="J7" s="58"/>
      <c r="K7" s="58"/>
      <c r="L7" s="393"/>
      <c r="N7" s="37"/>
    </row>
    <row r="8" spans="1:14" s="92" customFormat="1" ht="15" x14ac:dyDescent="0.2">
      <c r="A8" s="160">
        <v>1</v>
      </c>
      <c r="B8" s="750" t="str">
        <f>'6 Buget cerere'!B9:I9</f>
        <v>CAPITOL 1 Cheltuieli pentru obtinerea şi amenajarea terenului</v>
      </c>
      <c r="C8" s="751"/>
      <c r="D8" s="751"/>
      <c r="E8" s="751"/>
      <c r="F8" s="751"/>
      <c r="G8" s="751"/>
      <c r="H8" s="751"/>
      <c r="I8" s="752"/>
      <c r="J8" s="93"/>
      <c r="K8" s="93"/>
      <c r="L8" s="394"/>
    </row>
    <row r="9" spans="1:14" s="88" customFormat="1" ht="15" x14ac:dyDescent="0.2">
      <c r="A9" s="158" t="str">
        <f>'6 Buget cerere'!A10</f>
        <v>1.1</v>
      </c>
      <c r="B9" s="159" t="str">
        <f>'6 Buget cerere'!B10</f>
        <v>Achizitii teren cu sau fără construcții</v>
      </c>
      <c r="C9" s="163">
        <f>'6 Buget cerere'!I10</f>
        <v>0</v>
      </c>
      <c r="D9" s="114">
        <f>E9+F9+G9+H9+I9</f>
        <v>0</v>
      </c>
      <c r="E9" s="627"/>
      <c r="F9" s="627"/>
      <c r="G9" s="627"/>
      <c r="H9" s="627"/>
      <c r="I9" s="627"/>
      <c r="J9" s="89"/>
      <c r="K9" s="89"/>
      <c r="L9" s="394"/>
    </row>
    <row r="10" spans="1:14" s="88" customFormat="1" ht="15" x14ac:dyDescent="0.2">
      <c r="A10" s="158" t="str">
        <f>'6 Buget cerere'!A11</f>
        <v>1.2</v>
      </c>
      <c r="B10" s="159" t="str">
        <f>'6 Buget cerere'!B11</f>
        <v>Amenajarea terenului</v>
      </c>
      <c r="C10" s="163">
        <f>'6 Buget cerere'!I11</f>
        <v>0</v>
      </c>
      <c r="D10" s="114">
        <f>E10+F10+G10+H10+I10</f>
        <v>0</v>
      </c>
      <c r="E10" s="627"/>
      <c r="F10" s="627"/>
      <c r="G10" s="627"/>
      <c r="H10" s="627"/>
      <c r="I10" s="627"/>
      <c r="J10" s="89"/>
      <c r="K10" s="89"/>
      <c r="L10" s="394"/>
    </row>
    <row r="11" spans="1:14" s="88" customFormat="1" ht="15" x14ac:dyDescent="0.2">
      <c r="A11" s="158" t="str">
        <f>'6 Buget cerere'!A12</f>
        <v>1.3</v>
      </c>
      <c r="B11" s="159" t="str">
        <f>'6 Buget cerere'!B12</f>
        <v>Amenajari pentru protectia mediului si aducerea la starea initiala</v>
      </c>
      <c r="C11" s="163">
        <f>'6 Buget cerere'!I12</f>
        <v>0</v>
      </c>
      <c r="D11" s="114">
        <f>E11+F11+G11+H11+I11</f>
        <v>0</v>
      </c>
      <c r="E11" s="627"/>
      <c r="F11" s="627"/>
      <c r="G11" s="627"/>
      <c r="H11" s="627"/>
      <c r="I11" s="627"/>
      <c r="J11" s="89"/>
      <c r="K11" s="89"/>
      <c r="L11" s="394"/>
    </row>
    <row r="12" spans="1:14" s="92" customFormat="1" ht="15" x14ac:dyDescent="0.2">
      <c r="A12" s="160"/>
      <c r="B12" s="157" t="str">
        <f>'6 Buget cerere'!B13</f>
        <v>TOTAL CAPITOL 1</v>
      </c>
      <c r="C12" s="163">
        <f>'6 Buget cerere'!I13</f>
        <v>0</v>
      </c>
      <c r="D12" s="114">
        <f>E12+F12+G12+H12+I12</f>
        <v>0</v>
      </c>
      <c r="E12" s="114">
        <f>SUM(E9:E11)</f>
        <v>0</v>
      </c>
      <c r="F12" s="114">
        <f t="shared" ref="F12:I12" si="0">SUM(F9:F11)</f>
        <v>0</v>
      </c>
      <c r="G12" s="114">
        <f t="shared" si="0"/>
        <v>0</v>
      </c>
      <c r="H12" s="114">
        <f t="shared" si="0"/>
        <v>0</v>
      </c>
      <c r="I12" s="114">
        <f t="shared" si="0"/>
        <v>0</v>
      </c>
      <c r="J12" s="93"/>
      <c r="K12" s="93"/>
      <c r="L12" s="488"/>
    </row>
    <row r="13" spans="1:14" s="92" customFormat="1" ht="15" x14ac:dyDescent="0.2">
      <c r="A13" s="160">
        <f>'6 Buget cerere'!A14</f>
        <v>2</v>
      </c>
      <c r="B13" s="750" t="str">
        <f>'6 Buget cerere'!B14</f>
        <v>CAPITOL 2 Cheltuieli pt asigurarea utilităţilor necesare obiectivului</v>
      </c>
      <c r="C13" s="751"/>
      <c r="D13" s="751"/>
      <c r="E13" s="751"/>
      <c r="F13" s="751"/>
      <c r="G13" s="751"/>
      <c r="H13" s="751"/>
      <c r="I13" s="752"/>
      <c r="J13" s="93"/>
      <c r="K13" s="93"/>
      <c r="L13" s="489"/>
    </row>
    <row r="14" spans="1:14" s="92" customFormat="1" ht="15" x14ac:dyDescent="0.2">
      <c r="A14" s="158" t="str">
        <f>'6 Buget cerere'!A15</f>
        <v>2.1</v>
      </c>
      <c r="B14" s="159" t="str">
        <f>'6 Buget cerere'!B15</f>
        <v>Cheltuieli pentru asigurarea utilitatilor necesare obiectivului</v>
      </c>
      <c r="C14" s="163">
        <f>'6 Buget cerere'!I15</f>
        <v>0</v>
      </c>
      <c r="D14" s="114">
        <f t="shared" ref="D14" si="1">E14+F14+G14+H14+I14</f>
        <v>0</v>
      </c>
      <c r="E14" s="627"/>
      <c r="F14" s="627"/>
      <c r="G14" s="627"/>
      <c r="H14" s="627"/>
      <c r="I14" s="627"/>
      <c r="J14" s="93"/>
      <c r="K14" s="93"/>
      <c r="L14" s="391"/>
    </row>
    <row r="15" spans="1:14" s="92" customFormat="1" ht="15" x14ac:dyDescent="0.2">
      <c r="A15" s="160"/>
      <c r="B15" s="157" t="str">
        <f>'6 Buget cerere'!B16</f>
        <v> TOTAL CAPITOL 2</v>
      </c>
      <c r="C15" s="163">
        <f>'6 Buget cerere'!I16</f>
        <v>0</v>
      </c>
      <c r="D15" s="114">
        <f t="shared" ref="D15:D23" si="2">E15+F15+G15+H15+I15</f>
        <v>0</v>
      </c>
      <c r="E15" s="114">
        <f>E14</f>
        <v>0</v>
      </c>
      <c r="F15" s="114">
        <f t="shared" ref="F15:I15" si="3">F14</f>
        <v>0</v>
      </c>
      <c r="G15" s="114">
        <f t="shared" si="3"/>
        <v>0</v>
      </c>
      <c r="H15" s="114">
        <f t="shared" si="3"/>
        <v>0</v>
      </c>
      <c r="I15" s="114">
        <f t="shared" si="3"/>
        <v>0</v>
      </c>
      <c r="J15" s="93"/>
      <c r="K15" s="93"/>
      <c r="L15" s="490"/>
    </row>
    <row r="16" spans="1:14" s="92" customFormat="1" ht="15" x14ac:dyDescent="0.2">
      <c r="A16" s="160" t="str">
        <f>'6 Buget cerere'!A17</f>
        <v>3</v>
      </c>
      <c r="B16" s="750" t="str">
        <f>'6 Buget cerere'!B17</f>
        <v>CAPITOL 3 Cheltuieli pentru proiectare și asistență tehnică</v>
      </c>
      <c r="C16" s="751"/>
      <c r="D16" s="751"/>
      <c r="E16" s="751"/>
      <c r="F16" s="751"/>
      <c r="G16" s="751"/>
      <c r="H16" s="751"/>
      <c r="I16" s="752"/>
      <c r="J16" s="93"/>
      <c r="K16" s="93"/>
      <c r="L16" s="391"/>
    </row>
    <row r="17" spans="1:12" s="88" customFormat="1" ht="15" x14ac:dyDescent="0.2">
      <c r="A17" s="158" t="str">
        <f>'6 Buget cerere'!A18</f>
        <v>3.1</v>
      </c>
      <c r="B17" s="159" t="str">
        <f>'6 Buget cerere'!B18</f>
        <v>Studii de teren  (geotehnice, geologice, topografice, hidrologice, hidrogeotehnice, fotogrammetrice, topografice şi de stabilitate a terenului)</v>
      </c>
      <c r="C17" s="163">
        <f>'6 Buget cerere'!I18</f>
        <v>0</v>
      </c>
      <c r="D17" s="114">
        <f t="shared" si="2"/>
        <v>0</v>
      </c>
      <c r="E17" s="627"/>
      <c r="F17" s="627"/>
      <c r="G17" s="627"/>
      <c r="H17" s="627"/>
      <c r="I17" s="627"/>
      <c r="J17" s="89"/>
      <c r="K17" s="89"/>
      <c r="L17" s="392"/>
    </row>
    <row r="18" spans="1:12" s="88" customFormat="1" ht="15" x14ac:dyDescent="0.2">
      <c r="A18" s="158" t="str">
        <f>'6 Buget cerere'!A19</f>
        <v>3.2</v>
      </c>
      <c r="B18" s="159" t="str">
        <f>'6 Buget cerere'!B19</f>
        <v>Taxe pentru obtinera de avize, acorduri si autorizatii</v>
      </c>
      <c r="C18" s="163">
        <f>'6 Buget cerere'!I19</f>
        <v>0</v>
      </c>
      <c r="D18" s="114">
        <f t="shared" si="2"/>
        <v>0</v>
      </c>
      <c r="E18" s="627"/>
      <c r="F18" s="627"/>
      <c r="G18" s="627"/>
      <c r="H18" s="627"/>
      <c r="I18" s="627"/>
      <c r="J18" s="89"/>
      <c r="K18" s="89"/>
    </row>
    <row r="19" spans="1:12" s="88" customFormat="1" ht="15" x14ac:dyDescent="0.2">
      <c r="A19" s="158" t="str">
        <f>'6 Buget cerere'!A20</f>
        <v>3.3</v>
      </c>
      <c r="B19" s="159" t="str">
        <f>'6 Buget cerere'!B20</f>
        <v>Proiectare si inginerie</v>
      </c>
      <c r="C19" s="163">
        <f>'6 Buget cerere'!I20</f>
        <v>0</v>
      </c>
      <c r="D19" s="114">
        <f t="shared" si="2"/>
        <v>0</v>
      </c>
      <c r="E19" s="627"/>
      <c r="F19" s="627"/>
      <c r="G19" s="627"/>
      <c r="H19" s="627"/>
      <c r="I19" s="627"/>
      <c r="J19" s="89"/>
      <c r="K19" s="89"/>
    </row>
    <row r="20" spans="1:12" s="88" customFormat="1" ht="15" x14ac:dyDescent="0.2">
      <c r="A20" s="158" t="str">
        <f>'6 Buget cerere'!A21</f>
        <v>3.4</v>
      </c>
      <c r="B20" s="159" t="str">
        <f>'6 Buget cerere'!B21</f>
        <v>Organizarea procedurilor de achizitie</v>
      </c>
      <c r="C20" s="163">
        <f>'6 Buget cerere'!I21</f>
        <v>0</v>
      </c>
      <c r="D20" s="114">
        <f t="shared" si="2"/>
        <v>0</v>
      </c>
      <c r="E20" s="627"/>
      <c r="F20" s="627"/>
      <c r="G20" s="627"/>
      <c r="H20" s="627"/>
      <c r="I20" s="627"/>
      <c r="J20" s="89"/>
      <c r="K20" s="89"/>
    </row>
    <row r="21" spans="1:12" s="88" customFormat="1" ht="15" x14ac:dyDescent="0.2">
      <c r="A21" s="158" t="str">
        <f>'6 Buget cerere'!A22</f>
        <v>3.5</v>
      </c>
      <c r="B21" s="159" t="str">
        <f>'6 Buget cerere'!B22</f>
        <v>Consultanta în elaborarea studiilor de piață/evaluare</v>
      </c>
      <c r="C21" s="163">
        <f>'6 Buget cerere'!I22</f>
        <v>0</v>
      </c>
      <c r="D21" s="114">
        <f t="shared" si="2"/>
        <v>0</v>
      </c>
      <c r="E21" s="627"/>
      <c r="F21" s="627"/>
      <c r="G21" s="627"/>
      <c r="H21" s="627"/>
      <c r="I21" s="627"/>
      <c r="J21" s="89"/>
      <c r="K21" s="89"/>
    </row>
    <row r="22" spans="1:12" s="88" customFormat="1" ht="15" x14ac:dyDescent="0.2">
      <c r="A22" s="158" t="str">
        <f>'6 Buget cerere'!A23</f>
        <v>3.6</v>
      </c>
      <c r="B22" s="159" t="str">
        <f>'6 Buget cerere'!B23</f>
        <v>Consultanta în domeniul managementului proiectului</v>
      </c>
      <c r="C22" s="163">
        <f>'6 Buget cerere'!I23</f>
        <v>0</v>
      </c>
      <c r="D22" s="114">
        <f t="shared" si="2"/>
        <v>0</v>
      </c>
      <c r="E22" s="627"/>
      <c r="F22" s="627"/>
      <c r="G22" s="627"/>
      <c r="H22" s="627"/>
      <c r="I22" s="627"/>
      <c r="J22" s="386"/>
      <c r="K22" s="89"/>
      <c r="L22" s="386"/>
    </row>
    <row r="23" spans="1:12" s="92" customFormat="1" ht="15" x14ac:dyDescent="0.2">
      <c r="A23" s="158" t="str">
        <f>'6 Buget cerere'!A24</f>
        <v>3.7</v>
      </c>
      <c r="B23" s="159" t="str">
        <f>'6 Buget cerere'!B24</f>
        <v>Asistenta tehnica din partea proiectantului pe perioada de execuție</v>
      </c>
      <c r="C23" s="163">
        <f>'6 Buget cerere'!I24</f>
        <v>0</v>
      </c>
      <c r="D23" s="114">
        <f t="shared" si="2"/>
        <v>0</v>
      </c>
      <c r="E23" s="627"/>
      <c r="F23" s="627"/>
      <c r="G23" s="627"/>
      <c r="H23" s="627"/>
      <c r="I23" s="627"/>
      <c r="K23" s="93"/>
    </row>
    <row r="24" spans="1:12" s="88" customFormat="1" ht="15" x14ac:dyDescent="0.2">
      <c r="A24" s="158" t="str">
        <f>'6 Buget cerere'!A25</f>
        <v>3.8</v>
      </c>
      <c r="B24" s="159" t="str">
        <f>'6 Buget cerere'!B25</f>
        <v>Dirigenția de șantier</v>
      </c>
      <c r="C24" s="163">
        <f>'6 Buget cerere'!I25</f>
        <v>0</v>
      </c>
      <c r="D24" s="114">
        <f t="shared" ref="D24:D38" si="4">E24+F24+G24+H24+I24</f>
        <v>0</v>
      </c>
      <c r="E24" s="627"/>
      <c r="F24" s="627"/>
      <c r="G24" s="627"/>
      <c r="H24" s="627"/>
      <c r="I24" s="627"/>
      <c r="J24" s="89"/>
      <c r="K24" s="89"/>
    </row>
    <row r="25" spans="1:12" s="92" customFormat="1" ht="15" x14ac:dyDescent="0.2">
      <c r="A25" s="160"/>
      <c r="B25" s="157" t="str">
        <f>'6 Buget cerere'!B26</f>
        <v> TOTAL CAPITOL 3</v>
      </c>
      <c r="C25" s="163">
        <f>'6 Buget cerere'!I26</f>
        <v>0</v>
      </c>
      <c r="D25" s="114">
        <f t="shared" si="4"/>
        <v>0</v>
      </c>
      <c r="E25" s="114">
        <f>SUM(E17:E24)</f>
        <v>0</v>
      </c>
      <c r="F25" s="114">
        <f t="shared" ref="F25:I25" si="5">SUM(F17:F24)</f>
        <v>0</v>
      </c>
      <c r="G25" s="114">
        <f t="shared" si="5"/>
        <v>0</v>
      </c>
      <c r="H25" s="114">
        <f t="shared" si="5"/>
        <v>0</v>
      </c>
      <c r="I25" s="114">
        <f t="shared" si="5"/>
        <v>0</v>
      </c>
      <c r="J25" s="93"/>
      <c r="K25" s="93"/>
    </row>
    <row r="26" spans="1:12" s="92" customFormat="1" ht="15" x14ac:dyDescent="0.2">
      <c r="A26" s="160">
        <f>'6 Buget cerere'!A27</f>
        <v>4</v>
      </c>
      <c r="B26" s="750" t="str">
        <f>'6 Buget cerere'!B27</f>
        <v>CAPITOLUL 4 Cheltuieli pentru investiţia de bază</v>
      </c>
      <c r="C26" s="751"/>
      <c r="D26" s="751"/>
      <c r="E26" s="751"/>
      <c r="F26" s="751"/>
      <c r="G26" s="751"/>
      <c r="H26" s="751"/>
      <c r="I26" s="752"/>
      <c r="J26" s="93"/>
      <c r="K26" s="93"/>
    </row>
    <row r="27" spans="1:12" s="88" customFormat="1" ht="15" x14ac:dyDescent="0.2">
      <c r="A27" s="158" t="str">
        <f>'6 Buget cerere'!A28</f>
        <v>4.1</v>
      </c>
      <c r="B27" s="159" t="str">
        <f>'6 Buget cerere'!B28</f>
        <v>Construcţii şi instalaţii</v>
      </c>
      <c r="C27" s="163">
        <f>'6 Buget cerere'!I28</f>
        <v>0</v>
      </c>
      <c r="D27" s="114">
        <f t="shared" si="4"/>
        <v>0</v>
      </c>
      <c r="E27" s="627"/>
      <c r="F27" s="627"/>
      <c r="G27" s="627"/>
      <c r="H27" s="627"/>
      <c r="I27" s="627"/>
      <c r="J27" s="89"/>
      <c r="K27" s="89"/>
    </row>
    <row r="28" spans="1:12" s="88" customFormat="1" ht="15" x14ac:dyDescent="0.2">
      <c r="A28" s="158" t="str">
        <f>'6 Buget cerere'!A29</f>
        <v>4.2</v>
      </c>
      <c r="B28" s="159" t="str">
        <f>'6 Buget cerere'!B29</f>
        <v>Montaj utilaje tehnologice</v>
      </c>
      <c r="C28" s="163">
        <f>'6 Buget cerere'!I29</f>
        <v>0</v>
      </c>
      <c r="D28" s="114">
        <f t="shared" si="4"/>
        <v>0</v>
      </c>
      <c r="E28" s="627"/>
      <c r="F28" s="627"/>
      <c r="G28" s="627"/>
      <c r="H28" s="627"/>
      <c r="I28" s="627"/>
      <c r="J28" s="89"/>
      <c r="K28" s="89"/>
    </row>
    <row r="29" spans="1:12" s="88" customFormat="1" ht="15" x14ac:dyDescent="0.2">
      <c r="A29" s="158" t="str">
        <f>'6 Buget cerere'!A30</f>
        <v>4.3</v>
      </c>
      <c r="B29" s="159" t="str">
        <f>'6 Buget cerere'!B30</f>
        <v>Utilaje, echipamente tehnologice si functionale cu montaj</v>
      </c>
      <c r="C29" s="163">
        <f>'6 Buget cerere'!I30</f>
        <v>0</v>
      </c>
      <c r="D29" s="114">
        <f t="shared" si="4"/>
        <v>0</v>
      </c>
      <c r="E29" s="627"/>
      <c r="F29" s="627"/>
      <c r="G29" s="627"/>
      <c r="H29" s="627"/>
      <c r="I29" s="627"/>
      <c r="J29" s="89"/>
      <c r="K29" s="89"/>
    </row>
    <row r="30" spans="1:12" s="88" customFormat="1" ht="15" x14ac:dyDescent="0.2">
      <c r="A30" s="158" t="str">
        <f>'6 Buget cerere'!A31</f>
        <v>4.4</v>
      </c>
      <c r="B30" s="159" t="str">
        <f>'6 Buget cerere'!B31</f>
        <v>Utilaje fara montaj si echipamente de transport</v>
      </c>
      <c r="C30" s="163">
        <f>'6 Buget cerere'!I31</f>
        <v>0</v>
      </c>
      <c r="D30" s="114">
        <f t="shared" si="4"/>
        <v>0</v>
      </c>
      <c r="E30" s="627"/>
      <c r="F30" s="627"/>
      <c r="G30" s="627"/>
      <c r="H30" s="627"/>
      <c r="I30" s="627"/>
      <c r="J30" s="89"/>
      <c r="K30" s="89"/>
    </row>
    <row r="31" spans="1:12" s="88" customFormat="1" ht="15" x14ac:dyDescent="0.2">
      <c r="A31" s="158" t="str">
        <f>'6 Buget cerere'!A32</f>
        <v>4.5</v>
      </c>
      <c r="B31" s="159" t="str">
        <f>'6 Buget cerere'!B32</f>
        <v>Dotări</v>
      </c>
      <c r="C31" s="163">
        <f>'6 Buget cerere'!I32</f>
        <v>0</v>
      </c>
      <c r="D31" s="114">
        <f t="shared" si="4"/>
        <v>0</v>
      </c>
      <c r="E31" s="627"/>
      <c r="F31" s="627"/>
      <c r="G31" s="627"/>
      <c r="H31" s="627"/>
      <c r="I31" s="627"/>
      <c r="J31" s="89"/>
      <c r="K31" s="89"/>
    </row>
    <row r="32" spans="1:12" s="92" customFormat="1" ht="15" x14ac:dyDescent="0.2">
      <c r="A32" s="158" t="str">
        <f>'6 Buget cerere'!A33</f>
        <v>4.6</v>
      </c>
      <c r="B32" s="159" t="str">
        <f>'6 Buget cerere'!B33</f>
        <v>Mobilier</v>
      </c>
      <c r="C32" s="163">
        <f>'6 Buget cerere'!I33</f>
        <v>0</v>
      </c>
      <c r="D32" s="114">
        <f t="shared" si="4"/>
        <v>0</v>
      </c>
      <c r="E32" s="627"/>
      <c r="F32" s="627"/>
      <c r="G32" s="627"/>
      <c r="H32" s="627"/>
      <c r="I32" s="627"/>
      <c r="J32" s="93"/>
      <c r="K32" s="93"/>
    </row>
    <row r="33" spans="1:11" s="88" customFormat="1" ht="15" x14ac:dyDescent="0.2">
      <c r="A33" s="158" t="str">
        <f>'6 Buget cerere'!A34</f>
        <v>4.7</v>
      </c>
      <c r="B33" s="159" t="str">
        <f>'6 Buget cerere'!B34</f>
        <v>Echipamente IT</v>
      </c>
      <c r="C33" s="163">
        <f>'6 Buget cerere'!I34</f>
        <v>0</v>
      </c>
      <c r="D33" s="114">
        <f t="shared" si="4"/>
        <v>0</v>
      </c>
      <c r="E33" s="627"/>
      <c r="F33" s="627"/>
      <c r="G33" s="627"/>
      <c r="H33" s="627"/>
      <c r="I33" s="627"/>
      <c r="J33" s="89"/>
      <c r="K33" s="89"/>
    </row>
    <row r="34" spans="1:11" s="88" customFormat="1" ht="15" x14ac:dyDescent="0.2">
      <c r="A34" s="158" t="str">
        <f>'6 Buget cerere'!A35</f>
        <v>4.8</v>
      </c>
      <c r="B34" s="159" t="str">
        <f>'6 Buget cerere'!B35</f>
        <v>Active necorporale</v>
      </c>
      <c r="C34" s="163">
        <f>'6 Buget cerere'!I35</f>
        <v>0</v>
      </c>
      <c r="D34" s="114">
        <f t="shared" si="4"/>
        <v>0</v>
      </c>
      <c r="E34" s="627"/>
      <c r="F34" s="627"/>
      <c r="G34" s="627"/>
      <c r="H34" s="627"/>
      <c r="I34" s="627"/>
      <c r="J34" s="89"/>
      <c r="K34" s="89"/>
    </row>
    <row r="35" spans="1:11" s="92" customFormat="1" ht="15" x14ac:dyDescent="0.2">
      <c r="A35" s="160"/>
      <c r="B35" s="157" t="str">
        <f>'6 Buget cerere'!B36</f>
        <v>TOTAL CAPITOL 4</v>
      </c>
      <c r="C35" s="163">
        <f>'6 Buget cerere'!I36</f>
        <v>0</v>
      </c>
      <c r="D35" s="114">
        <f t="shared" si="4"/>
        <v>0</v>
      </c>
      <c r="E35" s="114">
        <f>SUM(E27:E34)</f>
        <v>0</v>
      </c>
      <c r="F35" s="114">
        <f t="shared" ref="F35:I35" si="6">SUM(F27:F34)</f>
        <v>0</v>
      </c>
      <c r="G35" s="114">
        <f t="shared" si="6"/>
        <v>0</v>
      </c>
      <c r="H35" s="114">
        <f t="shared" si="6"/>
        <v>0</v>
      </c>
      <c r="I35" s="114">
        <f t="shared" si="6"/>
        <v>0</v>
      </c>
      <c r="J35" s="93"/>
      <c r="K35" s="93"/>
    </row>
    <row r="36" spans="1:11" s="92" customFormat="1" ht="15" x14ac:dyDescent="0.2">
      <c r="A36" s="160" t="str">
        <f>'6 Buget cerere'!A37</f>
        <v>5</v>
      </c>
      <c r="B36" s="750" t="str">
        <f>'6 Buget cerere'!B37</f>
        <v>CAPITOLUL 5   Cheltuieli cu organizarea de șantier</v>
      </c>
      <c r="C36" s="751"/>
      <c r="D36" s="751"/>
      <c r="E36" s="751"/>
      <c r="F36" s="751"/>
      <c r="G36" s="751"/>
      <c r="H36" s="751"/>
      <c r="I36" s="752"/>
      <c r="J36" s="93"/>
      <c r="K36" s="93"/>
    </row>
    <row r="37" spans="1:11" s="88" customFormat="1" ht="15" x14ac:dyDescent="0.2">
      <c r="A37" s="158" t="str">
        <f>'6 Buget cerere'!A38</f>
        <v>5.1.</v>
      </c>
      <c r="B37" s="159" t="str">
        <f>'6 Buget cerere'!B38</f>
        <v xml:space="preserve"> Lucrări de construcţii și instalații aferente organizării de șantier</v>
      </c>
      <c r="C37" s="163">
        <f>'6 Buget cerere'!I38</f>
        <v>0</v>
      </c>
      <c r="D37" s="114">
        <f t="shared" si="4"/>
        <v>0</v>
      </c>
      <c r="E37" s="627"/>
      <c r="F37" s="627"/>
      <c r="G37" s="627"/>
      <c r="H37" s="627"/>
      <c r="I37" s="627"/>
      <c r="J37" s="89"/>
      <c r="K37" s="89"/>
    </row>
    <row r="38" spans="1:11" s="92" customFormat="1" ht="15" x14ac:dyDescent="0.2">
      <c r="A38" s="158" t="str">
        <f>'6 Buget cerere'!A39</f>
        <v>5.2.</v>
      </c>
      <c r="B38" s="159" t="str">
        <f>'6 Buget cerere'!B39</f>
        <v>Cheltuieli conexe organizării de şantier</v>
      </c>
      <c r="C38" s="163">
        <f>'6 Buget cerere'!I39</f>
        <v>0</v>
      </c>
      <c r="D38" s="114">
        <f t="shared" si="4"/>
        <v>0</v>
      </c>
      <c r="E38" s="627"/>
      <c r="F38" s="627"/>
      <c r="G38" s="627"/>
      <c r="H38" s="627"/>
      <c r="I38" s="627"/>
      <c r="J38" s="93"/>
      <c r="K38" s="93"/>
    </row>
    <row r="39" spans="1:11" s="92" customFormat="1" ht="15" x14ac:dyDescent="0.2">
      <c r="A39" s="160"/>
      <c r="B39" s="157" t="str">
        <f>'6 Buget cerere'!B40</f>
        <v>TOTAL CAPITOL 5</v>
      </c>
      <c r="C39" s="163">
        <f>'6 Buget cerere'!I40</f>
        <v>0</v>
      </c>
      <c r="D39" s="114">
        <f t="shared" ref="D39:D62" si="7">E39+F39+G39+H39+I39</f>
        <v>0</v>
      </c>
      <c r="E39" s="114">
        <f>SUM(E37:E38)</f>
        <v>0</v>
      </c>
      <c r="F39" s="114">
        <f t="shared" ref="F39:I39" si="8">SUM(F37:F38)</f>
        <v>0</v>
      </c>
      <c r="G39" s="114">
        <f t="shared" si="8"/>
        <v>0</v>
      </c>
      <c r="H39" s="114">
        <f t="shared" si="8"/>
        <v>0</v>
      </c>
      <c r="I39" s="114">
        <f t="shared" si="8"/>
        <v>0</v>
      </c>
      <c r="J39" s="93"/>
      <c r="K39" s="93"/>
    </row>
    <row r="40" spans="1:11" s="92" customFormat="1" ht="15" x14ac:dyDescent="0.2">
      <c r="A40" s="160" t="str">
        <f>'6 Buget cerere'!A41</f>
        <v>6</v>
      </c>
      <c r="B40" s="750" t="str">
        <f>'6 Buget cerere'!B41</f>
        <v>CAPITOLUL 6   Cheltuieli pentru comisioane, cote, taxe, costul creditului</v>
      </c>
      <c r="C40" s="751"/>
      <c r="D40" s="751"/>
      <c r="E40" s="751"/>
      <c r="F40" s="751"/>
      <c r="G40" s="751"/>
      <c r="H40" s="751"/>
      <c r="I40" s="752"/>
      <c r="J40" s="93"/>
      <c r="K40" s="93"/>
    </row>
    <row r="41" spans="1:11" s="92" customFormat="1" ht="15" x14ac:dyDescent="0.2">
      <c r="A41" s="158" t="str">
        <f>'6 Buget cerere'!A42</f>
        <v>6.1.</v>
      </c>
      <c r="B41" s="159" t="str">
        <f>'6 Buget cerere'!B42</f>
        <v>Comisioane, taxe, cote, costul creditului</v>
      </c>
      <c r="C41" s="163">
        <f>'6 Buget cerere'!I42</f>
        <v>0</v>
      </c>
      <c r="D41" s="114">
        <f t="shared" si="7"/>
        <v>0</v>
      </c>
      <c r="E41" s="627"/>
      <c r="F41" s="627"/>
      <c r="G41" s="627"/>
      <c r="H41" s="627"/>
      <c r="I41" s="627"/>
      <c r="J41" s="93"/>
      <c r="K41" s="93"/>
    </row>
    <row r="42" spans="1:11" s="92" customFormat="1" ht="15" x14ac:dyDescent="0.2">
      <c r="A42" s="160"/>
      <c r="B42" s="157" t="str">
        <f>'6 Buget cerere'!B43</f>
        <v>TOTAL CAPITOL 6</v>
      </c>
      <c r="C42" s="163">
        <f>'6 Buget cerere'!I43</f>
        <v>0</v>
      </c>
      <c r="D42" s="114">
        <f t="shared" si="7"/>
        <v>0</v>
      </c>
      <c r="E42" s="114">
        <f>E41</f>
        <v>0</v>
      </c>
      <c r="F42" s="114">
        <f t="shared" ref="F42:I42" si="9">F41</f>
        <v>0</v>
      </c>
      <c r="G42" s="114">
        <f t="shared" si="9"/>
        <v>0</v>
      </c>
      <c r="H42" s="114">
        <f t="shared" si="9"/>
        <v>0</v>
      </c>
      <c r="I42" s="114">
        <f t="shared" si="9"/>
        <v>0</v>
      </c>
      <c r="J42" s="93"/>
      <c r="K42" s="93"/>
    </row>
    <row r="43" spans="1:11" s="92" customFormat="1" ht="15" x14ac:dyDescent="0.2">
      <c r="A43" s="160" t="str">
        <f>'6 Buget cerere'!A44</f>
        <v>7</v>
      </c>
      <c r="B43" s="750" t="str">
        <f>'6 Buget cerere'!B44</f>
        <v>CAPITOLUL 7   Cheltuieli diverse și neprevăzute</v>
      </c>
      <c r="C43" s="751"/>
      <c r="D43" s="751"/>
      <c r="E43" s="751"/>
      <c r="F43" s="751"/>
      <c r="G43" s="751"/>
      <c r="H43" s="751"/>
      <c r="I43" s="752"/>
      <c r="J43" s="93"/>
      <c r="K43" s="93"/>
    </row>
    <row r="44" spans="1:11" s="92" customFormat="1" ht="15" x14ac:dyDescent="0.2">
      <c r="A44" s="158" t="str">
        <f>'6 Buget cerere'!A45</f>
        <v>7.1.</v>
      </c>
      <c r="B44" s="159" t="str">
        <f>'6 Buget cerere'!B45</f>
        <v>Cheltuieli diverse și neprevăzute</v>
      </c>
      <c r="C44" s="163">
        <f>'6 Buget cerere'!I45</f>
        <v>0</v>
      </c>
      <c r="D44" s="114">
        <f t="shared" si="7"/>
        <v>0</v>
      </c>
      <c r="E44" s="627"/>
      <c r="F44" s="627"/>
      <c r="G44" s="627"/>
      <c r="H44" s="627"/>
      <c r="I44" s="627"/>
      <c r="J44" s="93"/>
      <c r="K44" s="93"/>
    </row>
    <row r="45" spans="1:11" s="92" customFormat="1" ht="15" x14ac:dyDescent="0.2">
      <c r="A45" s="160"/>
      <c r="B45" s="157" t="str">
        <f>'6 Buget cerere'!B46</f>
        <v>TOTAL CAPITOL 7</v>
      </c>
      <c r="C45" s="163">
        <f>'6 Buget cerere'!I46</f>
        <v>0</v>
      </c>
      <c r="D45" s="114">
        <f t="shared" si="7"/>
        <v>0</v>
      </c>
      <c r="E45" s="114">
        <f>E44</f>
        <v>0</v>
      </c>
      <c r="F45" s="114">
        <f t="shared" ref="F45:I45" si="10">F44</f>
        <v>0</v>
      </c>
      <c r="G45" s="114">
        <f t="shared" si="10"/>
        <v>0</v>
      </c>
      <c r="H45" s="114">
        <f t="shared" si="10"/>
        <v>0</v>
      </c>
      <c r="I45" s="114">
        <f t="shared" si="10"/>
        <v>0</v>
      </c>
      <c r="J45" s="93"/>
      <c r="K45" s="93"/>
    </row>
    <row r="46" spans="1:11" s="92" customFormat="1" ht="15" x14ac:dyDescent="0.2">
      <c r="A46" s="160" t="str">
        <f>'6 Buget cerere'!A47</f>
        <v>8</v>
      </c>
      <c r="B46" s="750" t="str">
        <f>'6 Buget cerere'!B47</f>
        <v>CAPITOLUL 8 Cheltuieli pentru probe tehnologice si teste si predare beneficiar</v>
      </c>
      <c r="C46" s="751"/>
      <c r="D46" s="751"/>
      <c r="E46" s="751"/>
      <c r="F46" s="751"/>
      <c r="G46" s="751"/>
      <c r="H46" s="751"/>
      <c r="I46" s="752"/>
      <c r="J46" s="93"/>
      <c r="K46" s="93"/>
    </row>
    <row r="47" spans="1:11" s="92" customFormat="1" ht="15" x14ac:dyDescent="0.2">
      <c r="A47" s="158" t="str">
        <f>'6 Buget cerere'!A48</f>
        <v>8.1</v>
      </c>
      <c r="B47" s="159" t="str">
        <f>'6 Buget cerere'!B48</f>
        <v>Pregatirea personalului de exploatare</v>
      </c>
      <c r="C47" s="163">
        <f>'6 Buget cerere'!I48</f>
        <v>0</v>
      </c>
      <c r="D47" s="114">
        <f t="shared" si="7"/>
        <v>0</v>
      </c>
      <c r="E47" s="627"/>
      <c r="F47" s="627"/>
      <c r="G47" s="627"/>
      <c r="H47" s="627"/>
      <c r="I47" s="627"/>
      <c r="J47" s="93"/>
      <c r="K47" s="93"/>
    </row>
    <row r="48" spans="1:11" s="92" customFormat="1" ht="15" x14ac:dyDescent="0.2">
      <c r="A48" s="158" t="str">
        <f>'6 Buget cerere'!A49</f>
        <v>8.2</v>
      </c>
      <c r="B48" s="159" t="str">
        <f>'6 Buget cerere'!B49</f>
        <v>Probe tehnologice si teste</v>
      </c>
      <c r="C48" s="163">
        <f>'6 Buget cerere'!I49</f>
        <v>0</v>
      </c>
      <c r="D48" s="114">
        <f t="shared" si="7"/>
        <v>0</v>
      </c>
      <c r="E48" s="627"/>
      <c r="F48" s="627"/>
      <c r="G48" s="627"/>
      <c r="H48" s="627"/>
      <c r="I48" s="627"/>
      <c r="J48" s="93"/>
      <c r="K48" s="93"/>
    </row>
    <row r="49" spans="1:11" s="92" customFormat="1" ht="15" x14ac:dyDescent="0.2">
      <c r="A49" s="160"/>
      <c r="B49" s="157" t="str">
        <f>'6 Buget cerere'!B50</f>
        <v>TOTAL CAPITOL 8</v>
      </c>
      <c r="C49" s="163">
        <f>'6 Buget cerere'!I50</f>
        <v>0</v>
      </c>
      <c r="D49" s="114">
        <f t="shared" si="7"/>
        <v>0</v>
      </c>
      <c r="E49" s="114">
        <f>SUM(E47:E48)</f>
        <v>0</v>
      </c>
      <c r="F49" s="114">
        <f t="shared" ref="F49:I49" si="11">SUM(F47:F48)</f>
        <v>0</v>
      </c>
      <c r="G49" s="114">
        <f t="shared" si="11"/>
        <v>0</v>
      </c>
      <c r="H49" s="114">
        <f t="shared" si="11"/>
        <v>0</v>
      </c>
      <c r="I49" s="114">
        <f t="shared" si="11"/>
        <v>0</v>
      </c>
      <c r="J49" s="93"/>
      <c r="K49" s="93"/>
    </row>
    <row r="50" spans="1:11" s="92" customFormat="1" ht="15" x14ac:dyDescent="0.2">
      <c r="A50" s="160" t="str">
        <f>'6 Buget cerere'!A51</f>
        <v>9</v>
      </c>
      <c r="B50" s="750" t="str">
        <f>'6 Buget cerere'!B51</f>
        <v>CAPITOLUL 9 Cheltuieli de informare și publicitate</v>
      </c>
      <c r="C50" s="751"/>
      <c r="D50" s="751"/>
      <c r="E50" s="751"/>
      <c r="F50" s="751"/>
      <c r="G50" s="751"/>
      <c r="H50" s="751"/>
      <c r="I50" s="752"/>
      <c r="J50" s="93"/>
      <c r="K50" s="93"/>
    </row>
    <row r="51" spans="1:11" s="92" customFormat="1" ht="15" x14ac:dyDescent="0.2">
      <c r="A51" s="158" t="str">
        <f>'6 Buget cerere'!A52</f>
        <v>9.1</v>
      </c>
      <c r="B51" s="159" t="str">
        <f>'6 Buget cerere'!B52</f>
        <v>Cheltuieli de informare și publicitate pentru proiect, care rezultă din obligațiile beneficiarului</v>
      </c>
      <c r="C51" s="163">
        <f>'6 Buget cerere'!I52</f>
        <v>0</v>
      </c>
      <c r="D51" s="114">
        <f t="shared" si="7"/>
        <v>0</v>
      </c>
      <c r="E51" s="627"/>
      <c r="F51" s="627"/>
      <c r="G51" s="627"/>
      <c r="H51" s="627"/>
      <c r="I51" s="627"/>
      <c r="J51" s="93"/>
      <c r="K51" s="93"/>
    </row>
    <row r="52" spans="1:11" s="92" customFormat="1" ht="15" x14ac:dyDescent="0.2">
      <c r="A52" s="158" t="str">
        <f>'6 Buget cerere'!A53</f>
        <v>9.2</v>
      </c>
      <c r="B52" s="159" t="str">
        <f>'6 Buget cerere'!B53</f>
        <v>Cheltuieli cu activitățile de marketing și promovare a obiectivului finanțat</v>
      </c>
      <c r="C52" s="163">
        <f>'6 Buget cerere'!I53</f>
        <v>0</v>
      </c>
      <c r="D52" s="114">
        <f t="shared" si="7"/>
        <v>0</v>
      </c>
      <c r="E52" s="627"/>
      <c r="F52" s="627"/>
      <c r="G52" s="627"/>
      <c r="H52" s="627"/>
      <c r="I52" s="627"/>
      <c r="J52" s="93"/>
      <c r="K52" s="93"/>
    </row>
    <row r="53" spans="1:11" s="92" customFormat="1" ht="15" x14ac:dyDescent="0.2">
      <c r="A53" s="160"/>
      <c r="B53" s="157" t="str">
        <f>'6 Buget cerere'!B54</f>
        <v>TOTAL CAPITOL 9</v>
      </c>
      <c r="C53" s="163">
        <f>'6 Buget cerere'!I54</f>
        <v>0</v>
      </c>
      <c r="D53" s="114">
        <f t="shared" si="7"/>
        <v>0</v>
      </c>
      <c r="E53" s="114">
        <f>SUM(E51:E52)</f>
        <v>0</v>
      </c>
      <c r="F53" s="114">
        <f t="shared" ref="F53:I53" si="12">SUM(F51:F52)</f>
        <v>0</v>
      </c>
      <c r="G53" s="114">
        <f t="shared" si="12"/>
        <v>0</v>
      </c>
      <c r="H53" s="114">
        <f t="shared" si="12"/>
        <v>0</v>
      </c>
      <c r="I53" s="114">
        <f t="shared" si="12"/>
        <v>0</v>
      </c>
      <c r="J53" s="93"/>
      <c r="K53" s="93"/>
    </row>
    <row r="54" spans="1:11" s="92" customFormat="1" ht="15" x14ac:dyDescent="0.2">
      <c r="A54" s="160" t="str">
        <f>'6 Buget cerere'!A55</f>
        <v>10</v>
      </c>
      <c r="B54" s="750" t="str">
        <f>'6 Buget cerere'!B55</f>
        <v>CAPITOLUL 10   Cheltuieli cu auditul pentru proiect</v>
      </c>
      <c r="C54" s="751"/>
      <c r="D54" s="751"/>
      <c r="E54" s="751"/>
      <c r="F54" s="751"/>
      <c r="G54" s="751"/>
      <c r="H54" s="751"/>
      <c r="I54" s="752"/>
      <c r="J54" s="93"/>
      <c r="K54" s="93"/>
    </row>
    <row r="55" spans="1:11" s="92" customFormat="1" ht="15" x14ac:dyDescent="0.2">
      <c r="A55" s="158" t="str">
        <f>'6 Buget cerere'!A56</f>
        <v>10.1.</v>
      </c>
      <c r="B55" s="159" t="str">
        <f>'6 Buget cerere'!B56</f>
        <v>Cheltuieli cu auditul pentru proiect</v>
      </c>
      <c r="C55" s="163">
        <f>'6 Buget cerere'!I56</f>
        <v>0</v>
      </c>
      <c r="D55" s="114">
        <f t="shared" si="7"/>
        <v>0</v>
      </c>
      <c r="E55" s="627"/>
      <c r="F55" s="627"/>
      <c r="G55" s="627"/>
      <c r="H55" s="627"/>
      <c r="I55" s="627"/>
      <c r="J55" s="93"/>
      <c r="K55" s="93"/>
    </row>
    <row r="56" spans="1:11" s="92" customFormat="1" ht="15" x14ac:dyDescent="0.2">
      <c r="A56" s="160"/>
      <c r="B56" s="157" t="str">
        <f>'6 Buget cerere'!B57</f>
        <v>TOTAL CAPITOL 10</v>
      </c>
      <c r="C56" s="163">
        <f>'6 Buget cerere'!I57</f>
        <v>0</v>
      </c>
      <c r="D56" s="114">
        <f t="shared" si="7"/>
        <v>0</v>
      </c>
      <c r="E56" s="114">
        <f>E55</f>
        <v>0</v>
      </c>
      <c r="F56" s="114">
        <f t="shared" ref="F56:I56" si="13">F55</f>
        <v>0</v>
      </c>
      <c r="G56" s="114">
        <f t="shared" si="13"/>
        <v>0</v>
      </c>
      <c r="H56" s="114">
        <f t="shared" si="13"/>
        <v>0</v>
      </c>
      <c r="I56" s="114">
        <f t="shared" si="13"/>
        <v>0</v>
      </c>
      <c r="J56" s="93"/>
      <c r="K56" s="93"/>
    </row>
    <row r="57" spans="1:11" s="92" customFormat="1" ht="15" x14ac:dyDescent="0.2">
      <c r="A57" s="160" t="str">
        <f>'6 Buget cerere'!A58</f>
        <v>11</v>
      </c>
      <c r="B57" s="750" t="str">
        <f>'6 Buget cerere'!B58</f>
        <v>CAPITOLUL 11   Cheltuieli cu achiziția de mijloace de transport (dacă este cazul)</v>
      </c>
      <c r="C57" s="751"/>
      <c r="D57" s="751"/>
      <c r="E57" s="751"/>
      <c r="F57" s="751"/>
      <c r="G57" s="751"/>
      <c r="H57" s="751"/>
      <c r="I57" s="752"/>
      <c r="J57" s="93"/>
      <c r="K57" s="93"/>
    </row>
    <row r="58" spans="1:11" s="92" customFormat="1" ht="15" x14ac:dyDescent="0.2">
      <c r="A58" s="158" t="str">
        <f>'6 Buget cerere'!A59</f>
        <v>11.1.</v>
      </c>
      <c r="B58" s="159" t="str">
        <f>'6 Buget cerere'!B59</f>
        <v>Cheltuieli cu achiziția de mijloace de transport</v>
      </c>
      <c r="C58" s="163">
        <f>'6 Buget cerere'!I59</f>
        <v>0</v>
      </c>
      <c r="D58" s="114">
        <f t="shared" si="7"/>
        <v>0</v>
      </c>
      <c r="E58" s="627"/>
      <c r="F58" s="627"/>
      <c r="G58" s="627"/>
      <c r="H58" s="627"/>
      <c r="I58" s="627"/>
      <c r="J58" s="93"/>
      <c r="K58" s="93"/>
    </row>
    <row r="59" spans="1:11" s="92" customFormat="1" ht="15" x14ac:dyDescent="0.2">
      <c r="A59" s="160"/>
      <c r="B59" s="157" t="str">
        <f>'6 Buget cerere'!B60</f>
        <v>TOTAL CAPITOL 11</v>
      </c>
      <c r="C59" s="163">
        <f>'6 Buget cerere'!I60</f>
        <v>0</v>
      </c>
      <c r="D59" s="114">
        <f t="shared" si="7"/>
        <v>0</v>
      </c>
      <c r="E59" s="114">
        <f>E58</f>
        <v>0</v>
      </c>
      <c r="F59" s="114">
        <f t="shared" ref="F59" si="14">F58</f>
        <v>0</v>
      </c>
      <c r="G59" s="114">
        <f t="shared" ref="G59" si="15">G58</f>
        <v>0</v>
      </c>
      <c r="H59" s="114">
        <f t="shared" ref="H59" si="16">H58</f>
        <v>0</v>
      </c>
      <c r="I59" s="114">
        <f t="shared" ref="I59" si="17">I58</f>
        <v>0</v>
      </c>
      <c r="J59" s="93"/>
      <c r="K59" s="93"/>
    </row>
    <row r="60" spans="1:11" s="92" customFormat="1" ht="15" x14ac:dyDescent="0.2">
      <c r="A60" s="160" t="str">
        <f>'6 Buget cerere'!A61</f>
        <v>12</v>
      </c>
      <c r="B60" s="750" t="str">
        <f>'6 Buget cerere'!B61</f>
        <v>CAPITOL 12 Cheltuieli de personal (dacă este cazul)</v>
      </c>
      <c r="C60" s="751"/>
      <c r="D60" s="751"/>
      <c r="E60" s="751"/>
      <c r="F60" s="751"/>
      <c r="G60" s="751"/>
      <c r="H60" s="751"/>
      <c r="I60" s="752"/>
      <c r="J60" s="93"/>
      <c r="K60" s="93"/>
    </row>
    <row r="61" spans="1:11" s="92" customFormat="1" ht="15" x14ac:dyDescent="0.2">
      <c r="A61" s="158" t="str">
        <f>'6 Buget cerere'!A62</f>
        <v>12.1</v>
      </c>
      <c r="B61" s="159" t="str">
        <f>'6 Buget cerere'!B62</f>
        <v>Cheltuieli efectuate pentru remunerarea persoanlului</v>
      </c>
      <c r="C61" s="163">
        <f>'6 Buget cerere'!I62</f>
        <v>0</v>
      </c>
      <c r="D61" s="114">
        <f t="shared" si="7"/>
        <v>0</v>
      </c>
      <c r="E61" s="627"/>
      <c r="F61" s="627"/>
      <c r="G61" s="627"/>
      <c r="H61" s="627"/>
      <c r="I61" s="627"/>
      <c r="J61" s="93"/>
      <c r="K61" s="93"/>
    </row>
    <row r="62" spans="1:11" s="92" customFormat="1" ht="15" x14ac:dyDescent="0.2">
      <c r="A62" s="160"/>
      <c r="B62" s="157" t="str">
        <f>'6 Buget cerere'!B63</f>
        <v>TOTAL CAPITOL 12</v>
      </c>
      <c r="C62" s="163">
        <f>'6 Buget cerere'!I63</f>
        <v>0</v>
      </c>
      <c r="D62" s="114">
        <f t="shared" si="7"/>
        <v>0</v>
      </c>
      <c r="E62" s="114">
        <f>E61</f>
        <v>0</v>
      </c>
      <c r="F62" s="114">
        <f t="shared" ref="F62" si="18">F61</f>
        <v>0</v>
      </c>
      <c r="G62" s="114">
        <f t="shared" ref="G62" si="19">G61</f>
        <v>0</v>
      </c>
      <c r="H62" s="114">
        <f t="shared" ref="H62" si="20">H61</f>
        <v>0</v>
      </c>
      <c r="I62" s="114">
        <f t="shared" ref="I62" si="21">I61</f>
        <v>0</v>
      </c>
      <c r="J62" s="93"/>
      <c r="K62" s="93"/>
    </row>
    <row r="63" spans="1:11" s="92" customFormat="1" ht="15" x14ac:dyDescent="0.2">
      <c r="A63" s="160" t="str">
        <f>'6 Buget cerere'!A64</f>
        <v>13</v>
      </c>
      <c r="B63" s="750" t="str">
        <f>'6 Buget cerere'!B64</f>
        <v>CAPITOL 13 Cheltuieli generale de administrație (dacă este cazul)</v>
      </c>
      <c r="C63" s="751"/>
      <c r="D63" s="751"/>
      <c r="E63" s="751"/>
      <c r="F63" s="751"/>
      <c r="G63" s="751"/>
      <c r="H63" s="751"/>
      <c r="I63" s="752"/>
      <c r="J63" s="93"/>
      <c r="K63" s="93"/>
    </row>
    <row r="64" spans="1:11" s="92" customFormat="1" ht="15" x14ac:dyDescent="0.2">
      <c r="A64" s="158" t="str">
        <f>'6 Buget cerere'!A65</f>
        <v>13.1</v>
      </c>
      <c r="B64" s="159" t="str">
        <f>'6 Buget cerere'!B65</f>
        <v xml:space="preserve">Cheltuieli salariale departamente suport* </v>
      </c>
      <c r="C64" s="163">
        <f>'6 Buget cerere'!I65</f>
        <v>0</v>
      </c>
      <c r="D64" s="114">
        <f t="shared" ref="D64:D69" si="22">E64+F64+G64+H64+I64</f>
        <v>0</v>
      </c>
      <c r="E64" s="627"/>
      <c r="F64" s="627"/>
      <c r="G64" s="627"/>
      <c r="H64" s="627"/>
      <c r="I64" s="627"/>
      <c r="J64" s="93"/>
      <c r="K64" s="93"/>
    </row>
    <row r="65" spans="1:18" s="92" customFormat="1" ht="15" x14ac:dyDescent="0.2">
      <c r="A65" s="158" t="str">
        <f>'6 Buget cerere'!A66</f>
        <v>13.2</v>
      </c>
      <c r="B65" s="159" t="str">
        <f>'6 Buget cerere'!B66</f>
        <v>Cheltuieli de functionare si administrative*</v>
      </c>
      <c r="C65" s="163">
        <f>'6 Buget cerere'!I66</f>
        <v>0</v>
      </c>
      <c r="D65" s="114">
        <f t="shared" si="22"/>
        <v>0</v>
      </c>
      <c r="E65" s="627"/>
      <c r="F65" s="627"/>
      <c r="G65" s="627"/>
      <c r="H65" s="627"/>
      <c r="I65" s="627"/>
      <c r="J65" s="93"/>
      <c r="K65" s="93"/>
    </row>
    <row r="66" spans="1:18" s="92" customFormat="1" ht="15" x14ac:dyDescent="0.2">
      <c r="A66" s="160"/>
      <c r="B66" s="157" t="str">
        <f>'6 Buget cerere'!B67</f>
        <v> TOTAL CAPITOL 13</v>
      </c>
      <c r="C66" s="163">
        <f>'6 Buget cerere'!I67</f>
        <v>0</v>
      </c>
      <c r="D66" s="114">
        <f t="shared" si="22"/>
        <v>0</v>
      </c>
      <c r="E66" s="114">
        <f>SUM(E64:E65)</f>
        <v>0</v>
      </c>
      <c r="F66" s="114">
        <f t="shared" ref="F66" si="23">SUM(F64:F65)</f>
        <v>0</v>
      </c>
      <c r="G66" s="114">
        <f t="shared" ref="G66" si="24">SUM(G64:G65)</f>
        <v>0</v>
      </c>
      <c r="H66" s="114">
        <f t="shared" ref="H66" si="25">SUM(H64:H65)</f>
        <v>0</v>
      </c>
      <c r="I66" s="114">
        <f t="shared" ref="I66" si="26">SUM(I64:I65)</f>
        <v>0</v>
      </c>
      <c r="J66" s="93"/>
      <c r="K66" s="93"/>
    </row>
    <row r="67" spans="1:18" s="92" customFormat="1" ht="15" x14ac:dyDescent="0.2">
      <c r="A67" s="160" t="str">
        <f>'6 Buget cerere'!A68</f>
        <v>14</v>
      </c>
      <c r="B67" s="750" t="str">
        <f>'6 Buget cerere'!B68</f>
        <v>CAPITOLUL 14   Alte servicii* stabilite prin ghidurile specifice</v>
      </c>
      <c r="C67" s="751"/>
      <c r="D67" s="751"/>
      <c r="E67" s="751"/>
      <c r="F67" s="751"/>
      <c r="G67" s="751"/>
      <c r="H67" s="751"/>
      <c r="I67" s="752"/>
      <c r="J67" s="93"/>
      <c r="K67" s="93"/>
    </row>
    <row r="68" spans="1:18" s="92" customFormat="1" ht="15" x14ac:dyDescent="0.2">
      <c r="A68" s="158" t="str">
        <f>'6 Buget cerere'!A69</f>
        <v>14.1.</v>
      </c>
      <c r="B68" s="159" t="str">
        <f>'6 Buget cerere'!B69</f>
        <v>se vor enumera subcategoriile aplicabile în conformotate cu ghidurile specifice</v>
      </c>
      <c r="C68" s="163">
        <f>'6 Buget cerere'!I69</f>
        <v>0</v>
      </c>
      <c r="D68" s="114">
        <f t="shared" si="22"/>
        <v>0</v>
      </c>
      <c r="E68" s="627"/>
      <c r="F68" s="627"/>
      <c r="G68" s="627"/>
      <c r="H68" s="627"/>
      <c r="I68" s="627"/>
      <c r="J68" s="93"/>
      <c r="K68" s="93"/>
    </row>
    <row r="69" spans="1:18" s="92" customFormat="1" ht="15" x14ac:dyDescent="0.2">
      <c r="A69" s="160"/>
      <c r="B69" s="157" t="str">
        <f>'6 Buget cerere'!B70</f>
        <v>TOTAL CAPITOL 14</v>
      </c>
      <c r="C69" s="163">
        <f>'6 Buget cerere'!I70</f>
        <v>0</v>
      </c>
      <c r="D69" s="114">
        <f t="shared" si="22"/>
        <v>0</v>
      </c>
      <c r="E69" s="114">
        <f>E68</f>
        <v>0</v>
      </c>
      <c r="F69" s="114">
        <f t="shared" ref="F69" si="27">F68</f>
        <v>0</v>
      </c>
      <c r="G69" s="114">
        <f t="shared" ref="G69" si="28">G68</f>
        <v>0</v>
      </c>
      <c r="H69" s="114">
        <f t="shared" ref="H69" si="29">H68</f>
        <v>0</v>
      </c>
      <c r="I69" s="114">
        <f t="shared" ref="I69" si="30">I68</f>
        <v>0</v>
      </c>
      <c r="J69" s="93"/>
      <c r="K69" s="93"/>
    </row>
    <row r="70" spans="1:18" s="277" customFormat="1" ht="16.5" x14ac:dyDescent="0.2">
      <c r="A70" s="272"/>
      <c r="B70" s="273" t="str">
        <f>'6 Buget cerere'!B71</f>
        <v>TOTAL GENERAL</v>
      </c>
      <c r="C70" s="274">
        <f>'6 Buget cerere'!I71</f>
        <v>0</v>
      </c>
      <c r="D70" s="275">
        <f>E70+F70+G70+H70+I70</f>
        <v>0</v>
      </c>
      <c r="E70" s="275">
        <f>E12+E15+E25+E35+E39+E42+E45+E49+E53+E56+E59+E62+E66+E69</f>
        <v>0</v>
      </c>
      <c r="F70" s="275">
        <f t="shared" ref="F70:I70" si="31">F12+F15+F25+F35+F39+F42+F45+F49+F53+F56+F59+F62+F66+F69</f>
        <v>0</v>
      </c>
      <c r="G70" s="275">
        <f t="shared" si="31"/>
        <v>0</v>
      </c>
      <c r="H70" s="275">
        <f t="shared" si="31"/>
        <v>0</v>
      </c>
      <c r="I70" s="275">
        <f t="shared" si="31"/>
        <v>0</v>
      </c>
      <c r="J70" s="276"/>
      <c r="K70" s="276"/>
    </row>
    <row r="71" spans="1:18" s="277" customFormat="1" ht="16.5" x14ac:dyDescent="0.2">
      <c r="A71" s="278"/>
      <c r="B71" s="273" t="s">
        <v>387</v>
      </c>
      <c r="C71" s="274">
        <f>'6 Buget cerere'!C81</f>
        <v>0</v>
      </c>
      <c r="D71" s="275">
        <f>D70-D72</f>
        <v>0</v>
      </c>
      <c r="E71" s="275">
        <f>E70-E72</f>
        <v>0</v>
      </c>
      <c r="F71" s="275">
        <f t="shared" ref="F71:I71" si="32">F70-F72</f>
        <v>0</v>
      </c>
      <c r="G71" s="275">
        <f t="shared" si="32"/>
        <v>0</v>
      </c>
      <c r="H71" s="275">
        <f t="shared" si="32"/>
        <v>0</v>
      </c>
      <c r="I71" s="275">
        <f t="shared" si="32"/>
        <v>0</v>
      </c>
      <c r="J71" s="276"/>
      <c r="K71" s="276"/>
    </row>
    <row r="72" spans="1:18" s="277" customFormat="1" ht="15" customHeight="1" x14ac:dyDescent="0.2">
      <c r="A72" s="278"/>
      <c r="B72" s="273" t="s">
        <v>379</v>
      </c>
      <c r="C72" s="274">
        <f>'6 Buget cerere'!C80</f>
        <v>0</v>
      </c>
      <c r="D72" s="275">
        <f>E72+F72+G72+H72+I72</f>
        <v>0</v>
      </c>
      <c r="E72" s="628"/>
      <c r="F72" s="628"/>
      <c r="G72" s="628"/>
      <c r="H72" s="628"/>
      <c r="I72" s="628"/>
      <c r="J72" s="279"/>
      <c r="K72" s="276"/>
    </row>
    <row r="73" spans="1:18" s="88" customFormat="1" ht="15" x14ac:dyDescent="0.2">
      <c r="A73" s="112"/>
      <c r="B73" s="90"/>
      <c r="C73" s="40"/>
      <c r="D73" s="40"/>
      <c r="E73" s="60"/>
      <c r="F73" s="60"/>
      <c r="G73" s="60"/>
      <c r="H73" s="60"/>
      <c r="I73" s="60"/>
      <c r="J73" s="89"/>
      <c r="K73" s="89"/>
    </row>
    <row r="74" spans="1:18" s="89" customFormat="1" x14ac:dyDescent="0.2">
      <c r="A74" s="112"/>
      <c r="B74" s="90"/>
      <c r="C74" s="40"/>
      <c r="D74" s="40"/>
      <c r="E74" s="60"/>
      <c r="F74" s="60"/>
      <c r="G74" s="60"/>
      <c r="H74" s="60"/>
      <c r="I74" s="60"/>
    </row>
    <row r="75" spans="1:18" s="368" customFormat="1" ht="15.75" x14ac:dyDescent="0.25">
      <c r="A75" s="365"/>
      <c r="B75" s="199" t="s">
        <v>558</v>
      </c>
      <c r="C75" s="213"/>
      <c r="D75" s="114">
        <f>E75+F75+G75+H75+I75</f>
        <v>0</v>
      </c>
      <c r="E75" s="367">
        <f>SUM(E9,E28:E33,E59)</f>
        <v>0</v>
      </c>
      <c r="F75" s="367">
        <f t="shared" ref="F75:I75" si="33">SUM(F9,F28:F33,F59)</f>
        <v>0</v>
      </c>
      <c r="G75" s="367">
        <f t="shared" si="33"/>
        <v>0</v>
      </c>
      <c r="H75" s="367">
        <f t="shared" si="33"/>
        <v>0</v>
      </c>
      <c r="I75" s="367">
        <f t="shared" si="33"/>
        <v>0</v>
      </c>
      <c r="J75" s="377"/>
      <c r="K75" s="376"/>
      <c r="L75" s="376"/>
      <c r="M75" s="376"/>
      <c r="N75" s="376"/>
      <c r="O75" s="40"/>
      <c r="P75" s="40"/>
      <c r="Q75" s="40"/>
      <c r="R75" s="40"/>
    </row>
    <row r="76" spans="1:18" s="368" customFormat="1" ht="15.75" x14ac:dyDescent="0.25">
      <c r="A76" s="365"/>
      <c r="B76" s="199" t="s">
        <v>559</v>
      </c>
      <c r="C76" s="213"/>
      <c r="D76" s="114">
        <f>E76+F76+G76+H76+I76</f>
        <v>0</v>
      </c>
      <c r="E76" s="367">
        <f>E34</f>
        <v>0</v>
      </c>
      <c r="F76" s="367">
        <f t="shared" ref="F76:I76" si="34">F34</f>
        <v>0</v>
      </c>
      <c r="G76" s="367">
        <f t="shared" si="34"/>
        <v>0</v>
      </c>
      <c r="H76" s="367">
        <f t="shared" si="34"/>
        <v>0</v>
      </c>
      <c r="I76" s="367">
        <f t="shared" si="34"/>
        <v>0</v>
      </c>
      <c r="J76" s="377"/>
      <c r="K76" s="376"/>
      <c r="L76" s="376"/>
      <c r="M76" s="376"/>
      <c r="N76" s="376"/>
      <c r="O76" s="40"/>
      <c r="P76" s="40"/>
      <c r="Q76" s="40"/>
      <c r="R76" s="40"/>
    </row>
    <row r="77" spans="1:18" s="368" customFormat="1" ht="15.75" x14ac:dyDescent="0.25">
      <c r="A77" s="365"/>
      <c r="B77" s="199" t="s">
        <v>560</v>
      </c>
      <c r="C77" s="213"/>
      <c r="D77" s="114">
        <f>E77+F77+G77+H77+I77</f>
        <v>0</v>
      </c>
      <c r="E77" s="367">
        <f>SUM(E10:E11,E14,E17:E24,E27,E42,E45,E39,E53,E56,E62,E69,E66,E49)</f>
        <v>0</v>
      </c>
      <c r="F77" s="367">
        <f t="shared" ref="F77:I77" si="35">SUM(F10:F11,F14,F17:F24,F27,F42,F45,F39,F53,F56,F62,F69,F66,F49)</f>
        <v>0</v>
      </c>
      <c r="G77" s="367">
        <f t="shared" si="35"/>
        <v>0</v>
      </c>
      <c r="H77" s="367">
        <f t="shared" si="35"/>
        <v>0</v>
      </c>
      <c r="I77" s="367">
        <f t="shared" si="35"/>
        <v>0</v>
      </c>
      <c r="J77" s="377"/>
      <c r="K77" s="376"/>
      <c r="L77" s="376"/>
      <c r="M77" s="376"/>
      <c r="N77" s="376"/>
      <c r="O77" s="40"/>
      <c r="P77" s="40"/>
      <c r="Q77" s="40"/>
      <c r="R77" s="40"/>
    </row>
    <row r="78" spans="1:18" s="89" customFormat="1" x14ac:dyDescent="0.2">
      <c r="A78" s="112"/>
      <c r="B78" s="90"/>
      <c r="C78" s="40"/>
      <c r="D78" s="40"/>
      <c r="E78" s="60"/>
      <c r="F78" s="60"/>
      <c r="G78" s="60"/>
      <c r="H78" s="60"/>
      <c r="I78" s="60"/>
    </row>
    <row r="79" spans="1:18" s="89" customFormat="1" x14ac:dyDescent="0.2">
      <c r="A79" s="112"/>
      <c r="B79" s="486"/>
      <c r="C79" s="40"/>
      <c r="D79" s="40"/>
      <c r="E79" s="60"/>
      <c r="F79" s="60"/>
      <c r="G79" s="60"/>
      <c r="H79" s="60"/>
      <c r="I79" s="60"/>
    </row>
    <row r="80" spans="1:18" s="89" customFormat="1" x14ac:dyDescent="0.2">
      <c r="A80" s="112"/>
      <c r="B80" s="90"/>
      <c r="C80" s="40"/>
      <c r="D80" s="40"/>
      <c r="E80" s="60"/>
      <c r="F80" s="60"/>
      <c r="G80" s="60"/>
      <c r="H80" s="60"/>
      <c r="I80" s="60"/>
    </row>
    <row r="81" spans="1:14" s="89" customFormat="1" x14ac:dyDescent="0.2">
      <c r="A81" s="112"/>
      <c r="B81" s="90"/>
      <c r="C81" s="40"/>
      <c r="D81" s="40"/>
      <c r="E81" s="60"/>
      <c r="F81" s="60"/>
      <c r="G81" s="60"/>
      <c r="H81" s="60"/>
      <c r="I81" s="60"/>
    </row>
    <row r="82" spans="1:14" s="89" customFormat="1" x14ac:dyDescent="0.2">
      <c r="A82" s="112"/>
      <c r="B82" s="90"/>
      <c r="C82" s="40"/>
      <c r="D82" s="40"/>
      <c r="E82" s="60"/>
      <c r="F82" s="60"/>
      <c r="G82" s="60"/>
      <c r="H82" s="60"/>
      <c r="I82" s="60"/>
    </row>
    <row r="83" spans="1:14" s="89" customFormat="1" ht="15.75" x14ac:dyDescent="0.2">
      <c r="A83" s="112"/>
      <c r="B83" s="116" t="s">
        <v>366</v>
      </c>
      <c r="C83" s="91"/>
      <c r="D83" s="91"/>
      <c r="E83" s="60"/>
      <c r="F83" s="60"/>
      <c r="G83" s="60"/>
      <c r="H83" s="60"/>
      <c r="I83" s="60"/>
    </row>
    <row r="84" spans="1:14" s="89" customFormat="1" x14ac:dyDescent="0.2">
      <c r="A84" s="112"/>
      <c r="B84" s="90"/>
      <c r="C84" s="93"/>
      <c r="D84" s="93"/>
      <c r="E84" s="60"/>
      <c r="F84" s="60"/>
      <c r="G84" s="60"/>
      <c r="H84" s="60"/>
      <c r="I84" s="60"/>
    </row>
    <row r="85" spans="1:14" s="89" customFormat="1" x14ac:dyDescent="0.2">
      <c r="A85" s="112"/>
      <c r="B85" s="90"/>
      <c r="C85" s="93"/>
      <c r="D85" s="93"/>
      <c r="E85" s="60"/>
      <c r="F85" s="60"/>
      <c r="G85" s="60"/>
      <c r="H85" s="60"/>
      <c r="I85" s="60"/>
    </row>
    <row r="86" spans="1:14" s="115" customFormat="1" x14ac:dyDescent="0.2">
      <c r="A86" s="117"/>
      <c r="B86" s="91"/>
      <c r="C86" s="40"/>
      <c r="D86" s="40"/>
      <c r="E86" s="60"/>
      <c r="F86" s="60"/>
      <c r="G86" s="60"/>
      <c r="H86" s="60"/>
      <c r="I86" s="60"/>
      <c r="N86" s="93"/>
    </row>
    <row r="87" spans="1:14" s="47" customFormat="1" ht="27" x14ac:dyDescent="0.3">
      <c r="A87" s="118"/>
      <c r="B87" s="177"/>
      <c r="C87" s="108" t="s">
        <v>172</v>
      </c>
      <c r="D87" s="108" t="s">
        <v>359</v>
      </c>
      <c r="E87" s="168" t="s">
        <v>395</v>
      </c>
      <c r="F87" s="754" t="s">
        <v>378</v>
      </c>
      <c r="G87" s="754"/>
      <c r="H87" s="754"/>
      <c r="I87" s="755"/>
    </row>
    <row r="88" spans="1:14" s="58" customFormat="1" x14ac:dyDescent="0.2">
      <c r="A88" s="119"/>
      <c r="B88" s="173" t="s">
        <v>358</v>
      </c>
      <c r="C88" s="107" t="s">
        <v>462</v>
      </c>
      <c r="D88" s="107" t="s">
        <v>460</v>
      </c>
      <c r="E88" s="162" t="s">
        <v>461</v>
      </c>
      <c r="F88" s="162" t="s">
        <v>360</v>
      </c>
      <c r="G88" s="162" t="s">
        <v>361</v>
      </c>
      <c r="H88" s="162" t="s">
        <v>362</v>
      </c>
      <c r="I88" s="162" t="s">
        <v>363</v>
      </c>
      <c r="N88" s="120"/>
    </row>
    <row r="89" spans="1:14" s="63" customFormat="1" x14ac:dyDescent="0.2">
      <c r="A89" s="170" t="str">
        <f>'6 Buget cerere'!A79</f>
        <v>I</v>
      </c>
      <c r="B89" s="170" t="str">
        <f>'6 Buget cerere'!B79</f>
        <v>Valoarea totală a cererii de finantare, din care :</v>
      </c>
      <c r="C89" s="171">
        <f>'6 Buget cerere'!C79</f>
        <v>0</v>
      </c>
      <c r="D89" s="114">
        <f>SUM(E89:I89)</f>
        <v>0</v>
      </c>
      <c r="E89" s="510">
        <f>E70</f>
        <v>0</v>
      </c>
      <c r="F89" s="510">
        <f t="shared" ref="F89:H89" si="36">F70</f>
        <v>0</v>
      </c>
      <c r="G89" s="510">
        <f t="shared" si="36"/>
        <v>0</v>
      </c>
      <c r="H89" s="510">
        <f t="shared" si="36"/>
        <v>0</v>
      </c>
      <c r="I89" s="510">
        <f>I70</f>
        <v>0</v>
      </c>
      <c r="N89" s="121"/>
    </row>
    <row r="90" spans="1:14" s="58" customFormat="1" x14ac:dyDescent="0.2">
      <c r="A90" s="172" t="str">
        <f>'6 Buget cerere'!A80</f>
        <v>a.</v>
      </c>
      <c r="B90" s="172" t="str">
        <f>'6 Buget cerere'!B80</f>
        <v>Valoarea totala neeligibilă, inclusiv TVA aferent</v>
      </c>
      <c r="C90" s="171">
        <f>'6 Buget cerere'!C80</f>
        <v>0</v>
      </c>
      <c r="D90" s="114">
        <f t="shared" ref="D90:D95" si="37">SUM(E90:I90)</f>
        <v>0</v>
      </c>
      <c r="E90" s="510">
        <f>E72</f>
        <v>0</v>
      </c>
      <c r="F90" s="510">
        <f t="shared" ref="F90:I90" si="38">F72</f>
        <v>0</v>
      </c>
      <c r="G90" s="510">
        <f t="shared" si="38"/>
        <v>0</v>
      </c>
      <c r="H90" s="510">
        <f t="shared" si="38"/>
        <v>0</v>
      </c>
      <c r="I90" s="510">
        <f t="shared" si="38"/>
        <v>0</v>
      </c>
      <c r="N90" s="120"/>
    </row>
    <row r="91" spans="1:14" s="58" customFormat="1" x14ac:dyDescent="0.2">
      <c r="A91" s="172" t="str">
        <f>'6 Buget cerere'!A81</f>
        <v>b.</v>
      </c>
      <c r="B91" s="172" t="str">
        <f>'6 Buget cerere'!B81</f>
        <v xml:space="preserve">Valoarea totala eligibilă </v>
      </c>
      <c r="C91" s="171">
        <f>'6 Buget cerere'!C81</f>
        <v>0</v>
      </c>
      <c r="D91" s="114">
        <f t="shared" si="37"/>
        <v>0</v>
      </c>
      <c r="E91" s="510">
        <f>E71</f>
        <v>0</v>
      </c>
      <c r="F91" s="510">
        <f t="shared" ref="F91:I91" si="39">F71</f>
        <v>0</v>
      </c>
      <c r="G91" s="510">
        <f t="shared" si="39"/>
        <v>0</v>
      </c>
      <c r="H91" s="510">
        <f t="shared" si="39"/>
        <v>0</v>
      </c>
      <c r="I91" s="510">
        <f t="shared" si="39"/>
        <v>0</v>
      </c>
      <c r="N91" s="120"/>
    </row>
    <row r="92" spans="1:14" s="63" customFormat="1" x14ac:dyDescent="0.2">
      <c r="A92" s="170" t="str">
        <f>'6 Buget cerere'!A82</f>
        <v>II</v>
      </c>
      <c r="B92" s="170" t="str">
        <f>'6 Buget cerere'!B82</f>
        <v>Contribuţia proprie, din care :</v>
      </c>
      <c r="C92" s="171">
        <f>'6 Buget cerere'!C82</f>
        <v>0</v>
      </c>
      <c r="D92" s="114">
        <f t="shared" si="37"/>
        <v>0</v>
      </c>
      <c r="E92" s="510">
        <f>SUM(E93:E94)</f>
        <v>0</v>
      </c>
      <c r="F92" s="510">
        <f t="shared" ref="F92:I92" si="40">SUM(F93:F94)</f>
        <v>0</v>
      </c>
      <c r="G92" s="510">
        <f t="shared" si="40"/>
        <v>0</v>
      </c>
      <c r="H92" s="510">
        <f t="shared" si="40"/>
        <v>0</v>
      </c>
      <c r="I92" s="510">
        <f t="shared" si="40"/>
        <v>0</v>
      </c>
      <c r="N92" s="121"/>
    </row>
    <row r="93" spans="1:14" s="58" customFormat="1" x14ac:dyDescent="0.2">
      <c r="A93" s="172" t="str">
        <f>'6 Buget cerere'!A83</f>
        <v>a.</v>
      </c>
      <c r="B93" s="172" t="str">
        <f>'6 Buget cerere'!B83</f>
        <v xml:space="preserve">Contribuţia solicitantului la cheltuieli eligibile </v>
      </c>
      <c r="C93" s="171">
        <f>'6 Buget cerere'!C83</f>
        <v>0</v>
      </c>
      <c r="D93" s="114">
        <f t="shared" si="37"/>
        <v>0</v>
      </c>
      <c r="E93" s="627"/>
      <c r="F93" s="627"/>
      <c r="G93" s="627"/>
      <c r="H93" s="627"/>
      <c r="I93" s="627"/>
      <c r="N93" s="120"/>
    </row>
    <row r="94" spans="1:14" s="58" customFormat="1" x14ac:dyDescent="0.2">
      <c r="A94" s="172" t="str">
        <f>'6 Buget cerere'!A84</f>
        <v>b.</v>
      </c>
      <c r="B94" s="172" t="str">
        <f>'6 Buget cerere'!B84</f>
        <v>Contribuţia solicitantului la cheltuieli neeligibile, inclusiv TVA aferent*</v>
      </c>
      <c r="C94" s="171">
        <f>'6 Buget cerere'!C84</f>
        <v>0</v>
      </c>
      <c r="D94" s="114">
        <f t="shared" si="37"/>
        <v>0</v>
      </c>
      <c r="E94" s="627"/>
      <c r="F94" s="627"/>
      <c r="G94" s="627"/>
      <c r="H94" s="627"/>
      <c r="I94" s="627"/>
      <c r="N94" s="120"/>
    </row>
    <row r="95" spans="1:14" s="63" customFormat="1" x14ac:dyDescent="0.2">
      <c r="A95" s="170" t="str">
        <f>'6 Buget cerere'!A85</f>
        <v>III</v>
      </c>
      <c r="B95" s="170" t="str">
        <f>'6 Buget cerere'!B85</f>
        <v>ASISTENŢĂ FINANCIARĂ NERAMBURSABILĂ SOLICITATĂ</v>
      </c>
      <c r="C95" s="171">
        <f>'6 Buget cerere'!C85</f>
        <v>0</v>
      </c>
      <c r="D95" s="114">
        <f t="shared" si="37"/>
        <v>0</v>
      </c>
      <c r="E95" s="510">
        <f>E89-E92</f>
        <v>0</v>
      </c>
      <c r="F95" s="510">
        <f t="shared" ref="F95:I95" si="41">F89-F92</f>
        <v>0</v>
      </c>
      <c r="G95" s="510">
        <f t="shared" si="41"/>
        <v>0</v>
      </c>
      <c r="H95" s="510">
        <f t="shared" si="41"/>
        <v>0</v>
      </c>
      <c r="I95" s="510">
        <f t="shared" si="41"/>
        <v>0</v>
      </c>
      <c r="N95" s="121"/>
    </row>
    <row r="96" spans="1:14" s="64" customFormat="1" ht="15" x14ac:dyDescent="0.2">
      <c r="A96" s="113"/>
      <c r="B96" s="113"/>
      <c r="C96" s="40"/>
      <c r="D96" s="40"/>
      <c r="E96" s="60"/>
      <c r="F96" s="60"/>
      <c r="G96" s="60"/>
      <c r="H96" s="60"/>
      <c r="I96" s="60"/>
      <c r="J96" s="63"/>
      <c r="K96" s="63"/>
      <c r="N96" s="65"/>
    </row>
    <row r="97" spans="1:19" s="64" customFormat="1" ht="15" x14ac:dyDescent="0.2">
      <c r="A97" s="113"/>
      <c r="B97" s="113"/>
      <c r="C97" s="40"/>
      <c r="D97" s="40"/>
      <c r="E97" s="60"/>
      <c r="F97" s="60"/>
      <c r="G97" s="60"/>
      <c r="H97" s="60"/>
      <c r="I97" s="60"/>
      <c r="J97" s="63"/>
      <c r="K97" s="63"/>
      <c r="N97" s="65"/>
    </row>
    <row r="98" spans="1:19" s="47" customFormat="1" ht="27" x14ac:dyDescent="0.3">
      <c r="A98" s="118"/>
      <c r="B98" s="177"/>
      <c r="C98" s="114" t="s">
        <v>172</v>
      </c>
      <c r="D98" s="114" t="s">
        <v>359</v>
      </c>
      <c r="E98" s="178" t="s">
        <v>395</v>
      </c>
      <c r="F98" s="753" t="s">
        <v>378</v>
      </c>
      <c r="G98" s="753"/>
      <c r="H98" s="753"/>
      <c r="I98" s="753"/>
    </row>
    <row r="99" spans="1:19" s="58" customFormat="1" x14ac:dyDescent="0.2">
      <c r="A99" s="119"/>
      <c r="B99" s="173" t="s">
        <v>358</v>
      </c>
      <c r="C99" s="114" t="s">
        <v>462</v>
      </c>
      <c r="D99" s="114" t="s">
        <v>460</v>
      </c>
      <c r="E99" s="510" t="s">
        <v>461</v>
      </c>
      <c r="F99" s="510" t="s">
        <v>360</v>
      </c>
      <c r="G99" s="510" t="s">
        <v>361</v>
      </c>
      <c r="H99" s="510" t="s">
        <v>362</v>
      </c>
      <c r="I99" s="510" t="s">
        <v>363</v>
      </c>
      <c r="N99" s="120"/>
    </row>
    <row r="100" spans="1:19" s="58" customFormat="1" x14ac:dyDescent="0.2">
      <c r="A100" s="119"/>
      <c r="B100" s="174" t="str">
        <f>B95</f>
        <v>ASISTENŢĂ FINANCIARĂ NERAMBURSABILĂ SOLICITATĂ</v>
      </c>
      <c r="C100" s="171">
        <f>'6 Buget cerere'!C85</f>
        <v>0</v>
      </c>
      <c r="D100" s="114">
        <f t="shared" ref="D100:D104" si="42">E100+F100+G100+H100+I100</f>
        <v>0</v>
      </c>
      <c r="E100" s="510">
        <f>E95</f>
        <v>0</v>
      </c>
      <c r="F100" s="510">
        <f>F95</f>
        <v>0</v>
      </c>
      <c r="G100" s="510">
        <f>G95</f>
        <v>0</v>
      </c>
      <c r="H100" s="510">
        <f>H95</f>
        <v>0</v>
      </c>
      <c r="I100" s="510">
        <f>I95</f>
        <v>0</v>
      </c>
      <c r="N100" s="120"/>
    </row>
    <row r="101" spans="1:19" s="36" customFormat="1" ht="15" x14ac:dyDescent="0.2">
      <c r="A101" s="111"/>
      <c r="B101" s="174" t="s">
        <v>390</v>
      </c>
      <c r="C101" s="171">
        <f>'6 Buget cerere'!C82</f>
        <v>0</v>
      </c>
      <c r="D101" s="114">
        <f t="shared" si="42"/>
        <v>0</v>
      </c>
      <c r="E101" s="510">
        <f>E92</f>
        <v>0</v>
      </c>
      <c r="F101" s="510">
        <f t="shared" ref="F101:I101" si="43">F92</f>
        <v>0</v>
      </c>
      <c r="G101" s="510">
        <f t="shared" si="43"/>
        <v>0</v>
      </c>
      <c r="H101" s="510">
        <f t="shared" si="43"/>
        <v>0</v>
      </c>
      <c r="I101" s="510">
        <f t="shared" si="43"/>
        <v>0</v>
      </c>
      <c r="J101" s="58"/>
      <c r="K101" s="58"/>
      <c r="N101" s="37"/>
    </row>
    <row r="102" spans="1:19" s="36" customFormat="1" ht="15" x14ac:dyDescent="0.2">
      <c r="A102" s="111"/>
      <c r="B102" s="173" t="s">
        <v>388</v>
      </c>
      <c r="C102" s="387"/>
      <c r="D102" s="114">
        <f t="shared" si="42"/>
        <v>0</v>
      </c>
      <c r="E102" s="627"/>
      <c r="F102" s="627"/>
      <c r="G102" s="627"/>
      <c r="H102" s="627"/>
      <c r="I102" s="627"/>
      <c r="J102" s="58"/>
      <c r="K102" s="58"/>
      <c r="N102" s="37"/>
    </row>
    <row r="103" spans="1:19" s="35" customFormat="1" ht="15" x14ac:dyDescent="0.2">
      <c r="A103" s="129"/>
      <c r="B103" s="173" t="s">
        <v>389</v>
      </c>
      <c r="C103" s="388"/>
      <c r="D103" s="114">
        <f t="shared" si="42"/>
        <v>0</v>
      </c>
      <c r="E103" s="627"/>
      <c r="F103" s="627"/>
      <c r="G103" s="627"/>
      <c r="H103" s="627"/>
      <c r="I103" s="627"/>
      <c r="J103" s="130"/>
      <c r="K103" s="99"/>
      <c r="N103" s="54"/>
    </row>
    <row r="104" spans="1:19" s="64" customFormat="1" ht="15" x14ac:dyDescent="0.2">
      <c r="A104" s="113"/>
      <c r="B104" s="174" t="s">
        <v>182</v>
      </c>
      <c r="C104" s="171">
        <f>'6 Buget cerere'!C79</f>
        <v>0</v>
      </c>
      <c r="D104" s="114">
        <f t="shared" si="42"/>
        <v>0</v>
      </c>
      <c r="E104" s="510">
        <f>E100+E101</f>
        <v>0</v>
      </c>
      <c r="F104" s="510">
        <f>F100+F101</f>
        <v>0</v>
      </c>
      <c r="G104" s="510">
        <f>G100+G101</f>
        <v>0</v>
      </c>
      <c r="H104" s="510">
        <f>H100+H101</f>
        <v>0</v>
      </c>
      <c r="I104" s="510">
        <f>I100+I101</f>
        <v>0</v>
      </c>
      <c r="J104" s="390"/>
      <c r="K104" s="63"/>
      <c r="N104" s="65"/>
    </row>
    <row r="105" spans="1:19" s="64" customFormat="1" ht="15" x14ac:dyDescent="0.2">
      <c r="A105" s="113"/>
      <c r="B105" s="174" t="s">
        <v>183</v>
      </c>
      <c r="C105" s="114" t="str">
        <f t="shared" ref="C105:I105" si="44">IF(C104=C70,"DA","NU")</f>
        <v>DA</v>
      </c>
      <c r="D105" s="114" t="str">
        <f t="shared" si="44"/>
        <v>DA</v>
      </c>
      <c r="E105" s="510" t="str">
        <f t="shared" si="44"/>
        <v>DA</v>
      </c>
      <c r="F105" s="510" t="str">
        <f t="shared" si="44"/>
        <v>DA</v>
      </c>
      <c r="G105" s="510" t="str">
        <f t="shared" si="44"/>
        <v>DA</v>
      </c>
      <c r="H105" s="510" t="str">
        <f t="shared" si="44"/>
        <v>DA</v>
      </c>
      <c r="I105" s="510" t="str">
        <f t="shared" si="44"/>
        <v>DA</v>
      </c>
      <c r="J105" s="63"/>
      <c r="K105" s="63"/>
      <c r="N105" s="65"/>
    </row>
    <row r="106" spans="1:19" s="64" customFormat="1" ht="15" x14ac:dyDescent="0.2">
      <c r="A106" s="113"/>
      <c r="B106" s="293"/>
      <c r="C106" s="40"/>
      <c r="D106" s="40"/>
      <c r="E106" s="60"/>
      <c r="F106" s="60"/>
      <c r="G106" s="60"/>
      <c r="H106" s="60"/>
      <c r="I106" s="60"/>
      <c r="J106" s="63"/>
      <c r="K106" s="63"/>
      <c r="N106" s="65"/>
    </row>
    <row r="107" spans="1:19" s="36" customFormat="1" ht="18.75" x14ac:dyDescent="0.3">
      <c r="A107" s="111"/>
      <c r="B107" s="373" t="s">
        <v>691</v>
      </c>
      <c r="C107" s="40"/>
      <c r="D107" s="40"/>
      <c r="E107" s="60"/>
      <c r="F107" s="60"/>
      <c r="G107" s="60"/>
      <c r="H107" s="60"/>
      <c r="I107" s="60"/>
      <c r="J107" s="58"/>
      <c r="K107" s="58"/>
      <c r="N107" s="37"/>
    </row>
    <row r="108" spans="1:19" s="37" customFormat="1" ht="34.5" customHeight="1" x14ac:dyDescent="0.2">
      <c r="A108" s="127"/>
      <c r="B108" s="175" t="s">
        <v>201</v>
      </c>
      <c r="C108" s="121"/>
      <c r="D108" s="179" t="s">
        <v>172</v>
      </c>
      <c r="E108" s="176">
        <v>0</v>
      </c>
      <c r="F108" s="176">
        <v>1</v>
      </c>
      <c r="G108" s="176">
        <v>2</v>
      </c>
      <c r="H108" s="176">
        <v>3</v>
      </c>
      <c r="I108" s="176">
        <v>4</v>
      </c>
      <c r="J108" s="176">
        <v>5</v>
      </c>
      <c r="K108" s="176">
        <v>6</v>
      </c>
      <c r="L108" s="176">
        <v>7</v>
      </c>
      <c r="M108" s="176">
        <v>8</v>
      </c>
      <c r="N108" s="176">
        <v>9</v>
      </c>
      <c r="O108" s="176">
        <v>10</v>
      </c>
      <c r="P108" s="176">
        <v>11</v>
      </c>
      <c r="Q108" s="176">
        <v>12</v>
      </c>
      <c r="R108" s="176">
        <v>13</v>
      </c>
      <c r="S108" s="176">
        <v>14</v>
      </c>
    </row>
    <row r="109" spans="1:19" s="37" customFormat="1" ht="15" x14ac:dyDescent="0.2">
      <c r="A109" s="127"/>
      <c r="B109" s="173" t="s">
        <v>181</v>
      </c>
      <c r="C109" s="121"/>
      <c r="D109" s="114">
        <f>SUM(E109:I109)</f>
        <v>0</v>
      </c>
      <c r="E109" s="510">
        <f>E103</f>
        <v>0</v>
      </c>
      <c r="F109" s="510">
        <f>F103</f>
        <v>0</v>
      </c>
      <c r="G109" s="510">
        <f>G103</f>
        <v>0</v>
      </c>
      <c r="H109" s="510">
        <f>H103</f>
        <v>0</v>
      </c>
      <c r="I109" s="510">
        <f>I103</f>
        <v>0</v>
      </c>
      <c r="J109" s="510"/>
      <c r="K109" s="510"/>
      <c r="L109" s="510"/>
      <c r="M109" s="510"/>
      <c r="N109" s="510"/>
      <c r="O109" s="510"/>
      <c r="P109" s="510"/>
      <c r="Q109" s="510"/>
      <c r="R109" s="510"/>
      <c r="S109" s="510"/>
    </row>
    <row r="110" spans="1:19" s="37" customFormat="1" ht="15" x14ac:dyDescent="0.2">
      <c r="A110" s="127"/>
      <c r="B110" s="173" t="s">
        <v>184</v>
      </c>
      <c r="C110" s="121"/>
      <c r="D110" s="114">
        <f>SUM(E110:S110)</f>
        <v>0</v>
      </c>
      <c r="E110" s="627"/>
      <c r="F110" s="627"/>
      <c r="G110" s="627"/>
      <c r="H110" s="627"/>
      <c r="I110" s="627"/>
      <c r="J110" s="627"/>
      <c r="K110" s="627"/>
      <c r="L110" s="627"/>
      <c r="M110" s="627"/>
      <c r="N110" s="627"/>
      <c r="O110" s="627"/>
      <c r="P110" s="627"/>
      <c r="Q110" s="627"/>
      <c r="R110" s="627"/>
      <c r="S110" s="627"/>
    </row>
    <row r="111" spans="1:19" s="37" customFormat="1" ht="15" x14ac:dyDescent="0.2">
      <c r="A111" s="127"/>
      <c r="B111" s="173" t="s">
        <v>185</v>
      </c>
      <c r="C111" s="121"/>
      <c r="D111" s="114">
        <f>SUM(E111:S111)</f>
        <v>0</v>
      </c>
      <c r="E111" s="627"/>
      <c r="F111" s="627"/>
      <c r="G111" s="627"/>
      <c r="H111" s="627"/>
      <c r="I111" s="627"/>
      <c r="J111" s="627"/>
      <c r="K111" s="627"/>
      <c r="L111" s="627"/>
      <c r="M111" s="627"/>
      <c r="N111" s="627"/>
      <c r="O111" s="627"/>
      <c r="P111" s="627"/>
      <c r="Q111" s="627"/>
      <c r="R111" s="627"/>
      <c r="S111" s="627"/>
    </row>
    <row r="112" spans="1:19" s="65" customFormat="1" ht="15" x14ac:dyDescent="0.2">
      <c r="A112" s="128"/>
      <c r="B112" s="174" t="s">
        <v>186</v>
      </c>
      <c r="C112" s="121"/>
      <c r="D112" s="114">
        <f>SUM(E112:S112)</f>
        <v>0</v>
      </c>
      <c r="E112" s="510">
        <f>E111+E110</f>
        <v>0</v>
      </c>
      <c r="F112" s="510">
        <f t="shared" ref="F112:R112" si="45">F111+F110</f>
        <v>0</v>
      </c>
      <c r="G112" s="510">
        <f t="shared" si="45"/>
        <v>0</v>
      </c>
      <c r="H112" s="510">
        <f t="shared" si="45"/>
        <v>0</v>
      </c>
      <c r="I112" s="510">
        <f t="shared" si="45"/>
        <v>0</v>
      </c>
      <c r="J112" s="510">
        <f t="shared" si="45"/>
        <v>0</v>
      </c>
      <c r="K112" s="510">
        <f t="shared" si="45"/>
        <v>0</v>
      </c>
      <c r="L112" s="510">
        <f t="shared" si="45"/>
        <v>0</v>
      </c>
      <c r="M112" s="510">
        <f t="shared" si="45"/>
        <v>0</v>
      </c>
      <c r="N112" s="510">
        <f t="shared" si="45"/>
        <v>0</v>
      </c>
      <c r="O112" s="510">
        <f t="shared" si="45"/>
        <v>0</v>
      </c>
      <c r="P112" s="510">
        <f t="shared" si="45"/>
        <v>0</v>
      </c>
      <c r="Q112" s="510">
        <f t="shared" si="45"/>
        <v>0</v>
      </c>
      <c r="R112" s="510">
        <f t="shared" si="45"/>
        <v>0</v>
      </c>
      <c r="S112" s="510">
        <f>S111+S110</f>
        <v>0</v>
      </c>
    </row>
    <row r="113" spans="1:14" s="36" customFormat="1" ht="15" x14ac:dyDescent="0.2">
      <c r="A113" s="111"/>
      <c r="B113" s="38"/>
      <c r="C113" s="40"/>
      <c r="D113" s="40"/>
      <c r="E113" s="60"/>
      <c r="F113" s="60"/>
      <c r="G113" s="60"/>
      <c r="H113" s="60"/>
      <c r="I113" s="60"/>
      <c r="J113" s="58"/>
      <c r="K113" s="58"/>
      <c r="N113" s="37"/>
    </row>
    <row r="114" spans="1:14" s="36" customFormat="1" ht="18.75" x14ac:dyDescent="0.3">
      <c r="A114" s="111"/>
      <c r="B114" s="373" t="s">
        <v>690</v>
      </c>
      <c r="C114" s="40"/>
      <c r="D114" s="40"/>
      <c r="E114" s="510" t="str">
        <f>E99</f>
        <v>an 0</v>
      </c>
      <c r="F114" s="510" t="str">
        <f>F99</f>
        <v>an 1</v>
      </c>
      <c r="G114" s="510" t="str">
        <f>G99</f>
        <v>an 2</v>
      </c>
      <c r="H114" s="510" t="str">
        <f>H99</f>
        <v>an 3</v>
      </c>
      <c r="I114" s="510" t="str">
        <f>I99</f>
        <v>an 4</v>
      </c>
      <c r="J114" s="58"/>
      <c r="K114" s="58"/>
      <c r="N114" s="37"/>
    </row>
    <row r="115" spans="1:14" s="36" customFormat="1" ht="15" x14ac:dyDescent="0.2">
      <c r="A115" s="111"/>
      <c r="B115" s="173" t="s">
        <v>117</v>
      </c>
      <c r="C115" s="114"/>
      <c r="D115" s="114"/>
      <c r="E115" s="627"/>
      <c r="F115" s="627"/>
      <c r="G115" s="627"/>
      <c r="H115" s="627"/>
      <c r="I115" s="627"/>
      <c r="J115" s="58"/>
      <c r="K115" s="58"/>
      <c r="N115" s="37"/>
    </row>
    <row r="116" spans="1:14" s="36" customFormat="1" ht="15" x14ac:dyDescent="0.2">
      <c r="A116" s="111"/>
      <c r="B116" s="173" t="s">
        <v>593</v>
      </c>
      <c r="C116" s="114"/>
      <c r="D116" s="114"/>
      <c r="E116" s="510">
        <f>E109-E110</f>
        <v>0</v>
      </c>
      <c r="F116" s="510">
        <f>E116+F109-F110</f>
        <v>0</v>
      </c>
      <c r="G116" s="510">
        <f t="shared" ref="G116:I116" si="46">F116+G109-G110</f>
        <v>0</v>
      </c>
      <c r="H116" s="510">
        <f t="shared" si="46"/>
        <v>0</v>
      </c>
      <c r="I116" s="510">
        <f t="shared" si="46"/>
        <v>0</v>
      </c>
      <c r="J116" s="389"/>
      <c r="K116" s="58"/>
      <c r="N116" s="37"/>
    </row>
    <row r="117" spans="1:14" s="36" customFormat="1" ht="15" x14ac:dyDescent="0.2">
      <c r="A117" s="111"/>
      <c r="B117" s="173" t="s">
        <v>692</v>
      </c>
      <c r="C117" s="114"/>
      <c r="D117" s="114"/>
      <c r="E117" s="627"/>
      <c r="F117" s="627"/>
      <c r="G117" s="627"/>
      <c r="H117" s="627"/>
      <c r="I117" s="627"/>
      <c r="J117" s="58"/>
      <c r="K117" s="58"/>
      <c r="N117" s="37"/>
    </row>
    <row r="118" spans="1:14" s="36" customFormat="1" ht="15" x14ac:dyDescent="0.2">
      <c r="A118" s="111"/>
      <c r="B118" s="173" t="s">
        <v>594</v>
      </c>
      <c r="C118" s="114"/>
      <c r="D118" s="114"/>
      <c r="E118" s="627"/>
      <c r="F118" s="627"/>
      <c r="G118" s="627"/>
      <c r="H118" s="627"/>
      <c r="I118" s="627"/>
      <c r="J118" s="58"/>
      <c r="K118" s="58"/>
      <c r="N118" s="37"/>
    </row>
    <row r="119" spans="1:14" s="36" customFormat="1" ht="15" x14ac:dyDescent="0.2">
      <c r="A119" s="111"/>
      <c r="B119" s="173" t="s">
        <v>595</v>
      </c>
      <c r="C119" s="114"/>
      <c r="D119" s="114" t="str">
        <f>IFERROR(SUM(D116:D118)/(SUM(D116:D118)+D115),"")</f>
        <v/>
      </c>
      <c r="E119" s="292" t="str">
        <f>IFERROR(SUM(E116:E118)/(SUM(E116:E118)+E115),"")</f>
        <v/>
      </c>
      <c r="F119" s="292" t="str">
        <f t="shared" ref="F119:I119" si="47">IFERROR(SUM(F116:F118)/(SUM(F116:F118)+F115),"")</f>
        <v/>
      </c>
      <c r="G119" s="292" t="str">
        <f t="shared" si="47"/>
        <v/>
      </c>
      <c r="H119" s="292" t="str">
        <f t="shared" si="47"/>
        <v/>
      </c>
      <c r="I119" s="292" t="str">
        <f t="shared" si="47"/>
        <v/>
      </c>
      <c r="J119" s="58"/>
      <c r="K119" s="58"/>
      <c r="N119" s="37"/>
    </row>
    <row r="120" spans="1:14" s="36" customFormat="1" ht="15" x14ac:dyDescent="0.2">
      <c r="A120" s="111"/>
      <c r="B120" s="38"/>
      <c r="C120" s="40"/>
      <c r="D120" s="40"/>
      <c r="E120" s="60"/>
      <c r="F120" s="60"/>
      <c r="G120" s="60"/>
      <c r="H120" s="60"/>
      <c r="I120" s="60"/>
      <c r="J120" s="58"/>
      <c r="K120" s="58"/>
      <c r="N120" s="37"/>
    </row>
    <row r="121" spans="1:14" s="36" customFormat="1" ht="15" x14ac:dyDescent="0.2">
      <c r="A121" s="111"/>
      <c r="B121" s="38"/>
      <c r="C121" s="40"/>
      <c r="D121" s="40"/>
      <c r="E121" s="60"/>
      <c r="F121" s="60"/>
      <c r="G121" s="60"/>
      <c r="H121" s="60"/>
      <c r="I121" s="60"/>
      <c r="J121" s="58"/>
      <c r="K121" s="58"/>
      <c r="N121" s="37"/>
    </row>
    <row r="122" spans="1:14" s="36" customFormat="1" ht="15" x14ac:dyDescent="0.2">
      <c r="A122" s="111"/>
      <c r="B122" s="38"/>
      <c r="C122" s="40"/>
      <c r="D122" s="40"/>
      <c r="E122" s="60"/>
      <c r="F122" s="60"/>
      <c r="G122" s="60"/>
      <c r="H122" s="60"/>
      <c r="I122" s="60"/>
      <c r="J122" s="58"/>
      <c r="K122" s="58"/>
      <c r="N122" s="37"/>
    </row>
    <row r="123" spans="1:14" s="36" customFormat="1" ht="15" x14ac:dyDescent="0.2">
      <c r="A123" s="111"/>
      <c r="B123" s="38"/>
      <c r="C123" s="40"/>
      <c r="D123" s="40"/>
      <c r="E123" s="60"/>
      <c r="F123" s="60"/>
      <c r="G123" s="60"/>
      <c r="H123" s="60"/>
      <c r="I123" s="60"/>
      <c r="J123" s="58"/>
      <c r="K123" s="58"/>
      <c r="N123" s="37"/>
    </row>
    <row r="124" spans="1:14" s="36" customFormat="1" ht="15" x14ac:dyDescent="0.2">
      <c r="A124" s="111"/>
      <c r="B124" s="38"/>
      <c r="C124" s="40"/>
      <c r="D124" s="40"/>
      <c r="E124" s="60"/>
      <c r="F124" s="60"/>
      <c r="G124" s="60"/>
      <c r="H124" s="60"/>
      <c r="I124" s="60"/>
      <c r="J124" s="58"/>
      <c r="K124" s="58"/>
      <c r="N124" s="37"/>
    </row>
    <row r="125" spans="1:14" s="36" customFormat="1" ht="15" x14ac:dyDescent="0.2">
      <c r="A125" s="111"/>
      <c r="B125" s="38"/>
      <c r="C125" s="40"/>
      <c r="D125" s="40"/>
      <c r="E125" s="60"/>
      <c r="F125" s="60"/>
      <c r="G125" s="60"/>
      <c r="H125" s="60"/>
      <c r="I125" s="60"/>
      <c r="J125" s="58"/>
      <c r="K125" s="58"/>
      <c r="N125" s="37"/>
    </row>
    <row r="126" spans="1:14" s="36" customFormat="1" ht="15" x14ac:dyDescent="0.2">
      <c r="A126" s="111"/>
      <c r="B126" s="38"/>
      <c r="C126" s="40"/>
      <c r="D126" s="40"/>
      <c r="E126" s="60"/>
      <c r="F126" s="60"/>
      <c r="G126" s="60"/>
      <c r="H126" s="60"/>
      <c r="I126" s="60"/>
      <c r="J126" s="58"/>
      <c r="K126" s="58"/>
      <c r="N126" s="37"/>
    </row>
    <row r="127" spans="1:14" s="36" customFormat="1" ht="15" x14ac:dyDescent="0.2">
      <c r="A127" s="111"/>
      <c r="B127" s="38"/>
      <c r="C127" s="40"/>
      <c r="D127" s="40"/>
      <c r="E127" s="60"/>
      <c r="F127" s="60"/>
      <c r="G127" s="60"/>
      <c r="H127" s="60"/>
      <c r="I127" s="60"/>
      <c r="J127" s="58"/>
      <c r="K127" s="58"/>
      <c r="N127" s="37"/>
    </row>
    <row r="128" spans="1:14" s="36" customFormat="1" ht="15" x14ac:dyDescent="0.2">
      <c r="A128" s="111"/>
      <c r="B128" s="38"/>
      <c r="C128" s="40"/>
      <c r="D128" s="40"/>
      <c r="E128" s="60"/>
      <c r="F128" s="60"/>
      <c r="G128" s="60"/>
      <c r="H128" s="60"/>
      <c r="I128" s="60"/>
      <c r="J128" s="58"/>
      <c r="K128" s="58"/>
      <c r="N128" s="37"/>
    </row>
    <row r="129" spans="1:14" s="36" customFormat="1" ht="15" x14ac:dyDescent="0.2">
      <c r="A129" s="111"/>
      <c r="B129" s="38"/>
      <c r="C129" s="40"/>
      <c r="D129" s="40"/>
      <c r="E129" s="60"/>
      <c r="F129" s="60"/>
      <c r="G129" s="60"/>
      <c r="H129" s="60"/>
      <c r="I129" s="60"/>
      <c r="J129" s="58"/>
      <c r="K129" s="58"/>
      <c r="N129" s="37"/>
    </row>
    <row r="130" spans="1:14" s="36" customFormat="1" ht="15" x14ac:dyDescent="0.2">
      <c r="A130" s="111"/>
      <c r="B130" s="38"/>
      <c r="C130" s="40"/>
      <c r="D130" s="40"/>
      <c r="E130" s="60"/>
      <c r="F130" s="60"/>
      <c r="G130" s="60"/>
      <c r="H130" s="60"/>
      <c r="I130" s="60"/>
      <c r="J130" s="58"/>
      <c r="K130" s="58"/>
      <c r="N130" s="37"/>
    </row>
    <row r="131" spans="1:14" s="36" customFormat="1" ht="15" x14ac:dyDescent="0.2">
      <c r="A131" s="111"/>
      <c r="B131" s="38"/>
      <c r="C131" s="40"/>
      <c r="D131" s="40"/>
      <c r="E131" s="60"/>
      <c r="F131" s="60"/>
      <c r="G131" s="60"/>
      <c r="H131" s="60"/>
      <c r="I131" s="60"/>
      <c r="J131" s="58"/>
      <c r="K131" s="58"/>
      <c r="N131" s="37"/>
    </row>
  </sheetData>
  <mergeCells count="19">
    <mergeCell ref="B36:I36"/>
    <mergeCell ref="B26:I26"/>
    <mergeCell ref="B16:I16"/>
    <mergeCell ref="B13:I13"/>
    <mergeCell ref="B3:I3"/>
    <mergeCell ref="B5:C5"/>
    <mergeCell ref="F6:I6"/>
    <mergeCell ref="B8:I8"/>
    <mergeCell ref="F98:I98"/>
    <mergeCell ref="F87:I87"/>
    <mergeCell ref="B67:I67"/>
    <mergeCell ref="B63:I63"/>
    <mergeCell ref="B60:I60"/>
    <mergeCell ref="B40:I40"/>
    <mergeCell ref="B57:I57"/>
    <mergeCell ref="B54:I54"/>
    <mergeCell ref="B50:I50"/>
    <mergeCell ref="B46:I46"/>
    <mergeCell ref="B43:I43"/>
  </mergeCells>
  <conditionalFormatting sqref="E105:I106">
    <cfRule type="containsText" dxfId="20" priority="13" operator="containsText" text="nu">
      <formula>NOT(ISERROR(SEARCH("nu",E105)))</formula>
    </cfRule>
  </conditionalFormatting>
  <conditionalFormatting sqref="D105:D106">
    <cfRule type="containsText" dxfId="19" priority="9" operator="containsText" text="nu">
      <formula>NOT(ISERROR(SEARCH("nu",D105)))</formula>
    </cfRule>
  </conditionalFormatting>
  <conditionalFormatting sqref="D105:I106">
    <cfRule type="containsText" dxfId="18" priority="7" operator="containsText" text="NU">
      <formula>NOT(ISERROR(SEARCH("NU",D105)))</formula>
    </cfRule>
    <cfRule type="containsText" dxfId="17" priority="8" operator="containsText" text="DA">
      <formula>NOT(ISERROR(SEARCH("DA",D105)))</formula>
    </cfRule>
  </conditionalFormatting>
  <conditionalFormatting sqref="C105:C106">
    <cfRule type="containsText" dxfId="16" priority="6" operator="containsText" text="nu">
      <formula>NOT(ISERROR(SEARCH("nu",C105)))</formula>
    </cfRule>
  </conditionalFormatting>
  <conditionalFormatting sqref="C105:C106">
    <cfRule type="containsText" dxfId="15" priority="4" operator="containsText" text="NU">
      <formula>NOT(ISERROR(SEARCH("NU",C105)))</formula>
    </cfRule>
    <cfRule type="containsText" dxfId="14" priority="5" operator="containsText" text="DA">
      <formula>NOT(ISERROR(SEARCH("DA",C105)))</formula>
    </cfRule>
  </conditionalFormatting>
  <conditionalFormatting sqref="E119:I119">
    <cfRule type="cellIs" dxfId="13" priority="1" operator="equal">
      <formula>0.67</formula>
    </cfRule>
    <cfRule type="cellIs" dxfId="12" priority="2" operator="greaterThan">
      <formula>0.67</formula>
    </cfRule>
    <cfRule type="cellIs" dxfId="11" priority="3" operator="lessThan">
      <formula>0.67</formula>
    </cfRule>
  </conditionalFormatting>
  <pageMargins left="0.23622047244094491" right="0.23622047244094491" top="0.74803149606299213" bottom="0.74803149606299213" header="0.31496062992125984" footer="0.31496062992125984"/>
  <pageSetup paperSize="9" scale="55" fitToHeight="0" orientation="landscape" r:id="rId1"/>
  <headerFooter>
    <oddHeader>&amp;C&amp;"Arial,Bold"&amp;16 &amp;K03+0007. INVESTIȚIE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224"/>
  <sheetViews>
    <sheetView zoomScale="80" zoomScaleNormal="80" workbookViewId="0">
      <selection activeCell="F34" sqref="F34"/>
    </sheetView>
  </sheetViews>
  <sheetFormatPr defaultRowHeight="12.75" x14ac:dyDescent="0.2"/>
  <cols>
    <col min="1" max="1" width="4.42578125" style="132" customWidth="1"/>
    <col min="2" max="2" width="45.7109375" style="281" customWidth="1"/>
    <col min="3" max="3" width="11.28515625" style="506" customWidth="1"/>
    <col min="4" max="9" width="9.28515625" style="333" customWidth="1"/>
    <col min="10" max="10" width="9.28515625" style="343" customWidth="1"/>
    <col min="11" max="14" width="9.28515625" style="333" customWidth="1"/>
    <col min="15" max="18" width="9.28515625" style="94" customWidth="1"/>
  </cols>
  <sheetData>
    <row r="1" spans="1:28" ht="61.5" customHeight="1" x14ac:dyDescent="0.2">
      <c r="A1" s="771" t="s">
        <v>686</v>
      </c>
      <c r="B1" s="771"/>
      <c r="C1" s="771"/>
      <c r="D1" s="771"/>
      <c r="E1" s="771"/>
      <c r="F1" s="771"/>
      <c r="G1" s="771"/>
      <c r="H1" s="771"/>
      <c r="J1" s="758"/>
      <c r="K1" s="758"/>
      <c r="L1" s="758"/>
      <c r="M1" s="758"/>
    </row>
    <row r="2" spans="1:28" s="49" customFormat="1" ht="20.25" x14ac:dyDescent="0.25">
      <c r="A2" s="210" t="s">
        <v>463</v>
      </c>
      <c r="B2" s="344"/>
      <c r="C2" s="349"/>
      <c r="D2" s="349"/>
      <c r="E2" s="349"/>
      <c r="F2" s="350"/>
      <c r="G2" s="350"/>
      <c r="H2" s="350"/>
      <c r="I2" s="350"/>
      <c r="J2" s="351"/>
      <c r="K2" s="331"/>
      <c r="L2" s="331"/>
      <c r="M2" s="331"/>
      <c r="N2" s="331"/>
      <c r="O2" s="122"/>
      <c r="P2" s="122"/>
      <c r="Q2" s="122"/>
      <c r="R2" s="122"/>
    </row>
    <row r="3" spans="1:28" s="49" customFormat="1" ht="27.75" customHeight="1" x14ac:dyDescent="0.25">
      <c r="A3" s="211" t="s">
        <v>659</v>
      </c>
      <c r="B3" s="344"/>
      <c r="C3" s="208"/>
      <c r="D3" s="122"/>
      <c r="E3" s="122"/>
      <c r="F3" s="122"/>
      <c r="G3" s="122"/>
      <c r="H3" s="122"/>
      <c r="I3" s="122"/>
      <c r="J3" s="122"/>
      <c r="K3" s="122"/>
      <c r="L3" s="122"/>
      <c r="M3" s="122"/>
      <c r="N3" s="122"/>
      <c r="O3" s="122"/>
      <c r="P3" s="122"/>
      <c r="Q3" s="122"/>
      <c r="R3" s="122"/>
    </row>
    <row r="4" spans="1:28" s="35" customFormat="1" ht="10.5" customHeight="1" x14ac:dyDescent="0.2">
      <c r="A4" s="190"/>
      <c r="B4" s="251"/>
      <c r="C4" s="352"/>
      <c r="D4" s="352"/>
      <c r="E4" s="353"/>
      <c r="F4" s="353"/>
      <c r="G4" s="354"/>
      <c r="H4" s="353"/>
      <c r="I4" s="353"/>
      <c r="J4" s="353"/>
      <c r="K4" s="352"/>
      <c r="L4" s="352"/>
      <c r="M4" s="352"/>
      <c r="N4" s="352"/>
      <c r="O4" s="99"/>
      <c r="P4" s="99"/>
      <c r="Q4" s="99"/>
      <c r="R4" s="99"/>
      <c r="AB4" s="54"/>
    </row>
    <row r="5" spans="1:28" s="35" customFormat="1" ht="16.5" customHeight="1" x14ac:dyDescent="0.2">
      <c r="A5" s="190"/>
      <c r="B5" s="345" t="s">
        <v>605</v>
      </c>
      <c r="C5" s="629">
        <v>1330</v>
      </c>
      <c r="D5" s="352"/>
      <c r="E5" s="353"/>
      <c r="F5" s="353"/>
      <c r="G5" s="354"/>
      <c r="H5" s="353"/>
      <c r="I5" s="353"/>
      <c r="J5" s="353"/>
      <c r="K5" s="352"/>
      <c r="L5" s="352"/>
      <c r="M5" s="352"/>
      <c r="N5" s="352"/>
      <c r="O5" s="99"/>
      <c r="P5" s="99"/>
      <c r="Q5" s="99"/>
      <c r="R5" s="99"/>
      <c r="AB5" s="54"/>
    </row>
    <row r="6" spans="1:28" s="35" customFormat="1" ht="17.25" customHeight="1" x14ac:dyDescent="0.2">
      <c r="A6" s="191"/>
      <c r="B6" s="773" t="s">
        <v>474</v>
      </c>
      <c r="C6" s="756"/>
      <c r="D6" s="756"/>
      <c r="E6" s="756"/>
      <c r="F6" s="756"/>
      <c r="G6" s="756"/>
      <c r="H6" s="756"/>
      <c r="I6" s="756"/>
      <c r="J6" s="756"/>
      <c r="K6" s="756"/>
      <c r="L6" s="756"/>
      <c r="M6" s="756"/>
      <c r="N6" s="756"/>
      <c r="O6" s="99"/>
      <c r="P6" s="99"/>
      <c r="Q6" s="99"/>
      <c r="R6" s="99"/>
      <c r="AB6" s="54"/>
    </row>
    <row r="7" spans="1:28" s="35" customFormat="1" ht="39" customHeight="1" x14ac:dyDescent="0.2">
      <c r="A7" s="772" t="s">
        <v>689</v>
      </c>
      <c r="B7" s="772"/>
      <c r="C7" s="772"/>
      <c r="D7" s="772"/>
      <c r="E7" s="772"/>
      <c r="F7" s="772"/>
      <c r="G7" s="772"/>
      <c r="H7" s="772"/>
      <c r="I7" s="772"/>
      <c r="J7" s="355"/>
      <c r="K7" s="355"/>
      <c r="L7" s="355"/>
      <c r="M7" s="355"/>
      <c r="N7" s="355"/>
      <c r="O7" s="99"/>
      <c r="P7" s="99"/>
      <c r="Q7" s="99"/>
      <c r="R7" s="99"/>
      <c r="AB7" s="54"/>
    </row>
    <row r="8" spans="1:28" s="35" customFormat="1" ht="41.25" customHeight="1" x14ac:dyDescent="0.2">
      <c r="A8" s="192"/>
      <c r="B8" s="775" t="s">
        <v>614</v>
      </c>
      <c r="C8" s="775"/>
      <c r="D8" s="775"/>
      <c r="E8" s="775"/>
      <c r="F8" s="775"/>
      <c r="G8" s="775"/>
      <c r="H8" s="775"/>
      <c r="I8" s="775"/>
      <c r="J8" s="352"/>
      <c r="K8" s="352"/>
      <c r="L8" s="352"/>
      <c r="M8" s="352"/>
      <c r="N8" s="352"/>
      <c r="O8" s="99"/>
      <c r="P8" s="99"/>
      <c r="Q8" s="99"/>
      <c r="R8" s="99"/>
      <c r="AB8" s="54"/>
    </row>
    <row r="9" spans="1:28" s="35" customFormat="1" ht="39" customHeight="1" x14ac:dyDescent="0.2">
      <c r="A9" s="320" t="s">
        <v>459</v>
      </c>
      <c r="B9" s="346"/>
      <c r="C9" s="511"/>
      <c r="D9" s="511" t="s">
        <v>473</v>
      </c>
      <c r="E9" s="774" t="s">
        <v>399</v>
      </c>
      <c r="F9" s="774"/>
      <c r="G9" s="774"/>
      <c r="H9" s="774"/>
      <c r="I9" s="774"/>
      <c r="J9" s="774"/>
      <c r="K9" s="774"/>
      <c r="L9" s="774"/>
      <c r="M9" s="774"/>
      <c r="N9" s="774"/>
      <c r="O9" s="774"/>
      <c r="P9" s="774"/>
      <c r="Q9" s="774"/>
      <c r="R9" s="774"/>
      <c r="AB9" s="54"/>
    </row>
    <row r="10" spans="1:28" s="36" customFormat="1" ht="15" x14ac:dyDescent="0.25">
      <c r="A10" s="193"/>
      <c r="B10" s="252" t="s">
        <v>177</v>
      </c>
      <c r="C10" s="502" t="s">
        <v>172</v>
      </c>
      <c r="D10" s="503">
        <v>0</v>
      </c>
      <c r="E10" s="503">
        <v>1</v>
      </c>
      <c r="F10" s="503">
        <v>2</v>
      </c>
      <c r="G10" s="503">
        <v>3</v>
      </c>
      <c r="H10" s="503">
        <v>4</v>
      </c>
      <c r="I10" s="503">
        <v>5</v>
      </c>
      <c r="J10" s="503">
        <v>6</v>
      </c>
      <c r="K10" s="503">
        <v>7</v>
      </c>
      <c r="L10" s="503">
        <v>8</v>
      </c>
      <c r="M10" s="503">
        <v>9</v>
      </c>
      <c r="N10" s="503">
        <v>10</v>
      </c>
      <c r="O10" s="503">
        <v>11</v>
      </c>
      <c r="P10" s="503">
        <v>12</v>
      </c>
      <c r="Q10" s="503">
        <v>13</v>
      </c>
      <c r="R10" s="503">
        <v>14</v>
      </c>
      <c r="AB10" s="37"/>
    </row>
    <row r="11" spans="1:28" s="36" customFormat="1" ht="15" x14ac:dyDescent="0.2">
      <c r="A11" s="765" t="s">
        <v>643</v>
      </c>
      <c r="B11" s="766"/>
      <c r="C11" s="766"/>
      <c r="D11" s="766"/>
      <c r="E11" s="766"/>
      <c r="F11" s="766"/>
      <c r="G11" s="766"/>
      <c r="H11" s="766"/>
      <c r="I11" s="766"/>
      <c r="J11" s="766"/>
      <c r="K11" s="766"/>
      <c r="L11" s="766"/>
      <c r="M11" s="766"/>
      <c r="N11" s="766"/>
      <c r="O11" s="766"/>
      <c r="P11" s="766"/>
      <c r="Q11" s="766"/>
      <c r="R11" s="776"/>
      <c r="AB11" s="37"/>
    </row>
    <row r="12" spans="1:28" s="36" customFormat="1" ht="15" x14ac:dyDescent="0.2">
      <c r="A12" s="759" t="s">
        <v>613</v>
      </c>
      <c r="B12" s="760"/>
      <c r="C12" s="760"/>
      <c r="D12" s="760"/>
      <c r="E12" s="760"/>
      <c r="F12" s="760"/>
      <c r="G12" s="760"/>
      <c r="H12" s="760"/>
      <c r="I12" s="760"/>
      <c r="J12" s="760"/>
      <c r="K12" s="760"/>
      <c r="L12" s="760"/>
      <c r="M12" s="760"/>
      <c r="N12" s="760"/>
      <c r="O12" s="760"/>
      <c r="P12" s="760"/>
      <c r="Q12" s="760"/>
      <c r="R12" s="761"/>
      <c r="AB12" s="37"/>
    </row>
    <row r="13" spans="1:28" s="35" customFormat="1" ht="15" x14ac:dyDescent="0.2">
      <c r="A13" s="194">
        <v>1</v>
      </c>
      <c r="B13" s="253" t="s">
        <v>367</v>
      </c>
      <c r="C13" s="114">
        <f>SUM(D13:R13)</f>
        <v>0</v>
      </c>
      <c r="D13" s="627"/>
      <c r="E13" s="627"/>
      <c r="F13" s="627"/>
      <c r="G13" s="627"/>
      <c r="H13" s="627"/>
      <c r="I13" s="627"/>
      <c r="J13" s="627"/>
      <c r="K13" s="627"/>
      <c r="L13" s="627"/>
      <c r="M13" s="627"/>
      <c r="N13" s="627"/>
      <c r="O13" s="627"/>
      <c r="P13" s="627"/>
      <c r="Q13" s="627"/>
      <c r="R13" s="627"/>
      <c r="AB13" s="54"/>
    </row>
    <row r="14" spans="1:28" s="198" customFormat="1" ht="15" hidden="1" x14ac:dyDescent="0.2">
      <c r="A14" s="384"/>
      <c r="B14" s="300" t="s">
        <v>606</v>
      </c>
      <c r="C14" s="114" t="s">
        <v>612</v>
      </c>
      <c r="D14" s="630"/>
      <c r="E14" s="630"/>
      <c r="F14" s="630"/>
      <c r="G14" s="630"/>
      <c r="H14" s="630"/>
      <c r="I14" s="630"/>
      <c r="J14" s="630"/>
      <c r="K14" s="630"/>
      <c r="L14" s="630"/>
      <c r="M14" s="630"/>
      <c r="N14" s="630"/>
      <c r="O14" s="630"/>
      <c r="P14" s="630"/>
      <c r="Q14" s="630"/>
      <c r="R14" s="630"/>
    </row>
    <row r="15" spans="1:28" s="198" customFormat="1" ht="15" hidden="1" x14ac:dyDescent="0.2">
      <c r="A15" s="384"/>
      <c r="B15" s="300" t="s">
        <v>607</v>
      </c>
      <c r="C15" s="114" t="s">
        <v>612</v>
      </c>
      <c r="D15" s="630"/>
      <c r="E15" s="630"/>
      <c r="F15" s="630"/>
      <c r="G15" s="630"/>
      <c r="H15" s="630"/>
      <c r="I15" s="630"/>
      <c r="J15" s="630"/>
      <c r="K15" s="630"/>
      <c r="L15" s="630"/>
      <c r="M15" s="630"/>
      <c r="N15" s="630"/>
      <c r="O15" s="630"/>
      <c r="P15" s="630"/>
      <c r="Q15" s="630"/>
      <c r="R15" s="630"/>
    </row>
    <row r="16" spans="1:28" s="35" customFormat="1" ht="15" x14ac:dyDescent="0.2">
      <c r="A16" s="194">
        <v>2</v>
      </c>
      <c r="B16" s="253" t="s">
        <v>368</v>
      </c>
      <c r="C16" s="114">
        <f t="shared" ref="C16:C50" si="0">SUM(D16:R16)</f>
        <v>0</v>
      </c>
      <c r="D16" s="627"/>
      <c r="E16" s="627"/>
      <c r="F16" s="627"/>
      <c r="G16" s="627"/>
      <c r="H16" s="627"/>
      <c r="I16" s="627"/>
      <c r="J16" s="627"/>
      <c r="K16" s="627"/>
      <c r="L16" s="627"/>
      <c r="M16" s="627"/>
      <c r="N16" s="627"/>
      <c r="O16" s="627"/>
      <c r="P16" s="627"/>
      <c r="Q16" s="627"/>
      <c r="R16" s="627"/>
      <c r="AB16" s="54"/>
    </row>
    <row r="17" spans="1:28" s="198" customFormat="1" ht="15" hidden="1" x14ac:dyDescent="0.2">
      <c r="A17" s="384"/>
      <c r="B17" s="300" t="s">
        <v>608</v>
      </c>
      <c r="C17" s="114" t="s">
        <v>612</v>
      </c>
      <c r="D17" s="630"/>
      <c r="E17" s="630"/>
      <c r="F17" s="630"/>
      <c r="G17" s="630"/>
      <c r="H17" s="630"/>
      <c r="I17" s="630"/>
      <c r="J17" s="630"/>
      <c r="K17" s="630"/>
      <c r="L17" s="630"/>
      <c r="M17" s="630"/>
      <c r="N17" s="630"/>
      <c r="O17" s="630"/>
      <c r="P17" s="630"/>
      <c r="Q17" s="630"/>
      <c r="R17" s="627"/>
    </row>
    <row r="18" spans="1:28" s="198" customFormat="1" ht="15" hidden="1" x14ac:dyDescent="0.2">
      <c r="A18" s="384"/>
      <c r="B18" s="300" t="s">
        <v>609</v>
      </c>
      <c r="C18" s="114" t="s">
        <v>612</v>
      </c>
      <c r="D18" s="630"/>
      <c r="E18" s="630"/>
      <c r="F18" s="630"/>
      <c r="G18" s="630"/>
      <c r="H18" s="630"/>
      <c r="I18" s="630"/>
      <c r="J18" s="630"/>
      <c r="K18" s="630"/>
      <c r="L18" s="630"/>
      <c r="M18" s="630"/>
      <c r="N18" s="630"/>
      <c r="O18" s="630"/>
      <c r="P18" s="630"/>
      <c r="Q18" s="630"/>
      <c r="R18" s="630"/>
    </row>
    <row r="19" spans="1:28" s="35" customFormat="1" ht="15" x14ac:dyDescent="0.2">
      <c r="A19" s="194">
        <v>3</v>
      </c>
      <c r="B19" s="253" t="s">
        <v>369</v>
      </c>
      <c r="C19" s="114">
        <f>SUM(D19:R19)</f>
        <v>0</v>
      </c>
      <c r="D19" s="627"/>
      <c r="E19" s="627"/>
      <c r="F19" s="627"/>
      <c r="G19" s="627"/>
      <c r="H19" s="627"/>
      <c r="I19" s="627"/>
      <c r="J19" s="627"/>
      <c r="K19" s="627"/>
      <c r="L19" s="627"/>
      <c r="M19" s="627"/>
      <c r="N19" s="627"/>
      <c r="O19" s="627"/>
      <c r="P19" s="627"/>
      <c r="Q19" s="627"/>
      <c r="R19" s="627"/>
      <c r="AB19" s="54"/>
    </row>
    <row r="20" spans="1:28" s="198" customFormat="1" ht="15" hidden="1" x14ac:dyDescent="0.2">
      <c r="A20" s="384"/>
      <c r="B20" s="300" t="s">
        <v>610</v>
      </c>
      <c r="C20" s="114" t="s">
        <v>612</v>
      </c>
      <c r="D20" s="630"/>
      <c r="E20" s="630"/>
      <c r="F20" s="630"/>
      <c r="G20" s="630"/>
      <c r="H20" s="630"/>
      <c r="I20" s="630"/>
      <c r="J20" s="630"/>
      <c r="K20" s="630"/>
      <c r="L20" s="630"/>
      <c r="M20" s="630"/>
      <c r="N20" s="630"/>
      <c r="O20" s="630"/>
      <c r="P20" s="630"/>
      <c r="Q20" s="630"/>
      <c r="R20" s="630"/>
    </row>
    <row r="21" spans="1:28" s="198" customFormat="1" ht="15" hidden="1" x14ac:dyDescent="0.2">
      <c r="A21" s="384"/>
      <c r="B21" s="300" t="s">
        <v>611</v>
      </c>
      <c r="C21" s="114" t="s">
        <v>612</v>
      </c>
      <c r="D21" s="630"/>
      <c r="E21" s="630"/>
      <c r="F21" s="630"/>
      <c r="G21" s="630"/>
      <c r="H21" s="630"/>
      <c r="I21" s="630"/>
      <c r="J21" s="630"/>
      <c r="K21" s="630"/>
      <c r="L21" s="630"/>
      <c r="M21" s="630"/>
      <c r="N21" s="630"/>
      <c r="O21" s="630"/>
      <c r="P21" s="630"/>
      <c r="Q21" s="630"/>
      <c r="R21" s="630"/>
    </row>
    <row r="22" spans="1:28" s="36" customFormat="1" ht="27.75" customHeight="1" thickBot="1" x14ac:dyDescent="0.25">
      <c r="A22" s="314">
        <v>4</v>
      </c>
      <c r="B22" s="315" t="s">
        <v>615</v>
      </c>
      <c r="C22" s="356">
        <f t="shared" si="0"/>
        <v>0</v>
      </c>
      <c r="D22" s="631"/>
      <c r="E22" s="631"/>
      <c r="F22" s="631"/>
      <c r="G22" s="631"/>
      <c r="H22" s="631"/>
      <c r="I22" s="631"/>
      <c r="J22" s="631"/>
      <c r="K22" s="631"/>
      <c r="L22" s="631"/>
      <c r="M22" s="631"/>
      <c r="N22" s="631"/>
      <c r="O22" s="631"/>
      <c r="P22" s="631"/>
      <c r="Q22" s="631"/>
      <c r="R22" s="631"/>
      <c r="AB22" s="37"/>
    </row>
    <row r="23" spans="1:28" s="43" customFormat="1" ht="27" thickTop="1" thickBot="1" x14ac:dyDescent="0.25">
      <c r="A23" s="326"/>
      <c r="B23" s="327" t="s">
        <v>660</v>
      </c>
      <c r="C23" s="328">
        <f>SUM(D23:R23)</f>
        <v>0</v>
      </c>
      <c r="D23" s="328">
        <f t="shared" ref="D23:R23" si="1">D13+D16+D19+D22</f>
        <v>0</v>
      </c>
      <c r="E23" s="328">
        <f t="shared" si="1"/>
        <v>0</v>
      </c>
      <c r="F23" s="328">
        <f t="shared" si="1"/>
        <v>0</v>
      </c>
      <c r="G23" s="328">
        <f t="shared" si="1"/>
        <v>0</v>
      </c>
      <c r="H23" s="328">
        <f t="shared" si="1"/>
        <v>0</v>
      </c>
      <c r="I23" s="328">
        <f t="shared" si="1"/>
        <v>0</v>
      </c>
      <c r="J23" s="328">
        <f t="shared" si="1"/>
        <v>0</v>
      </c>
      <c r="K23" s="328">
        <f t="shared" si="1"/>
        <v>0</v>
      </c>
      <c r="L23" s="328">
        <f t="shared" si="1"/>
        <v>0</v>
      </c>
      <c r="M23" s="328">
        <f t="shared" si="1"/>
        <v>0</v>
      </c>
      <c r="N23" s="328">
        <f t="shared" si="1"/>
        <v>0</v>
      </c>
      <c r="O23" s="328">
        <f t="shared" si="1"/>
        <v>0</v>
      </c>
      <c r="P23" s="328">
        <f t="shared" si="1"/>
        <v>0</v>
      </c>
      <c r="Q23" s="328">
        <f t="shared" si="1"/>
        <v>0</v>
      </c>
      <c r="R23" s="328">
        <f t="shared" si="1"/>
        <v>0</v>
      </c>
      <c r="AB23" s="44"/>
    </row>
    <row r="24" spans="1:28" s="43" customFormat="1" ht="15.75" thickTop="1" x14ac:dyDescent="0.2">
      <c r="A24" s="777" t="s">
        <v>537</v>
      </c>
      <c r="B24" s="778"/>
      <c r="C24" s="778"/>
      <c r="D24" s="778"/>
      <c r="E24" s="778"/>
      <c r="F24" s="778"/>
      <c r="G24" s="778"/>
      <c r="H24" s="778"/>
      <c r="I24" s="778"/>
      <c r="J24" s="778"/>
      <c r="K24" s="778"/>
      <c r="L24" s="778"/>
      <c r="M24" s="778"/>
      <c r="N24" s="778"/>
      <c r="O24" s="778"/>
      <c r="P24" s="778"/>
      <c r="Q24" s="778"/>
      <c r="R24" s="779"/>
      <c r="AB24" s="44"/>
    </row>
    <row r="25" spans="1:28" s="43" customFormat="1" ht="15" x14ac:dyDescent="0.2">
      <c r="A25" s="759" t="s">
        <v>620</v>
      </c>
      <c r="B25" s="760"/>
      <c r="C25" s="760"/>
      <c r="D25" s="760"/>
      <c r="E25" s="760"/>
      <c r="F25" s="760"/>
      <c r="G25" s="760"/>
      <c r="H25" s="760"/>
      <c r="I25" s="760"/>
      <c r="J25" s="760"/>
      <c r="K25" s="760"/>
      <c r="L25" s="760"/>
      <c r="M25" s="760"/>
      <c r="N25" s="760"/>
      <c r="O25" s="760"/>
      <c r="P25" s="760"/>
      <c r="Q25" s="760"/>
      <c r="R25" s="761"/>
      <c r="AB25" s="44"/>
    </row>
    <row r="26" spans="1:28" s="306" customFormat="1" ht="15" x14ac:dyDescent="0.2">
      <c r="A26" s="194">
        <v>5</v>
      </c>
      <c r="B26" s="255" t="s">
        <v>376</v>
      </c>
      <c r="C26" s="114">
        <f t="shared" si="0"/>
        <v>0</v>
      </c>
      <c r="D26" s="627"/>
      <c r="E26" s="627"/>
      <c r="F26" s="627"/>
      <c r="G26" s="627"/>
      <c r="H26" s="627"/>
      <c r="I26" s="627"/>
      <c r="J26" s="627"/>
      <c r="K26" s="627"/>
      <c r="L26" s="627"/>
      <c r="M26" s="627"/>
      <c r="N26" s="627"/>
      <c r="O26" s="627"/>
      <c r="P26" s="627"/>
      <c r="Q26" s="627"/>
      <c r="R26" s="627"/>
      <c r="AB26" s="88"/>
    </row>
    <row r="27" spans="1:28" s="43" customFormat="1" ht="15" hidden="1" x14ac:dyDescent="0.2">
      <c r="A27" s="385"/>
      <c r="B27" s="300" t="s">
        <v>616</v>
      </c>
      <c r="C27" s="114" t="s">
        <v>637</v>
      </c>
      <c r="D27" s="627"/>
      <c r="E27" s="627"/>
      <c r="F27" s="627"/>
      <c r="G27" s="627"/>
      <c r="H27" s="627"/>
      <c r="I27" s="627"/>
      <c r="J27" s="627"/>
      <c r="K27" s="627"/>
      <c r="L27" s="627"/>
      <c r="M27" s="627"/>
      <c r="N27" s="627"/>
      <c r="O27" s="627"/>
      <c r="P27" s="627"/>
      <c r="Q27" s="627"/>
      <c r="R27" s="627"/>
      <c r="AB27" s="44"/>
    </row>
    <row r="28" spans="1:28" s="43" customFormat="1" ht="15" hidden="1" x14ac:dyDescent="0.2">
      <c r="A28" s="385"/>
      <c r="B28" s="300" t="s">
        <v>617</v>
      </c>
      <c r="C28" s="114" t="s">
        <v>637</v>
      </c>
      <c r="D28" s="627"/>
      <c r="E28" s="627"/>
      <c r="F28" s="627"/>
      <c r="G28" s="627"/>
      <c r="H28" s="627"/>
      <c r="I28" s="627"/>
      <c r="J28" s="627"/>
      <c r="K28" s="627"/>
      <c r="L28" s="627"/>
      <c r="M28" s="627"/>
      <c r="N28" s="627"/>
      <c r="O28" s="627"/>
      <c r="P28" s="627"/>
      <c r="Q28" s="627"/>
      <c r="R28" s="627"/>
      <c r="AB28" s="44"/>
    </row>
    <row r="29" spans="1:28" s="43" customFormat="1" ht="15" hidden="1" x14ac:dyDescent="0.2">
      <c r="A29" s="385"/>
      <c r="B29" s="300" t="s">
        <v>618</v>
      </c>
      <c r="C29" s="114" t="s">
        <v>637</v>
      </c>
      <c r="D29" s="627"/>
      <c r="E29" s="627"/>
      <c r="F29" s="627"/>
      <c r="G29" s="627"/>
      <c r="H29" s="627"/>
      <c r="I29" s="627"/>
      <c r="J29" s="627"/>
      <c r="K29" s="627"/>
      <c r="L29" s="627"/>
      <c r="M29" s="627"/>
      <c r="N29" s="627"/>
      <c r="O29" s="627"/>
      <c r="P29" s="627"/>
      <c r="Q29" s="627"/>
      <c r="R29" s="627"/>
      <c r="AB29" s="44"/>
    </row>
    <row r="30" spans="1:28" s="43" customFormat="1" ht="15" hidden="1" x14ac:dyDescent="0.2">
      <c r="A30" s="385"/>
      <c r="B30" s="300" t="s">
        <v>619</v>
      </c>
      <c r="C30" s="114" t="s">
        <v>637</v>
      </c>
      <c r="D30" s="627"/>
      <c r="E30" s="627"/>
      <c r="F30" s="627"/>
      <c r="G30" s="627"/>
      <c r="H30" s="627"/>
      <c r="I30" s="627"/>
      <c r="J30" s="627"/>
      <c r="K30" s="627"/>
      <c r="L30" s="627"/>
      <c r="M30" s="627"/>
      <c r="N30" s="627"/>
      <c r="O30" s="627"/>
      <c r="P30" s="627"/>
      <c r="Q30" s="627"/>
      <c r="R30" s="627"/>
      <c r="AB30" s="44"/>
    </row>
    <row r="31" spans="1:28" s="306" customFormat="1" ht="15" x14ac:dyDescent="0.2">
      <c r="A31" s="194">
        <v>6</v>
      </c>
      <c r="B31" s="255" t="s">
        <v>377</v>
      </c>
      <c r="C31" s="114">
        <f>SUM(D31:R31)</f>
        <v>0</v>
      </c>
      <c r="D31" s="627"/>
      <c r="E31" s="627"/>
      <c r="F31" s="627"/>
      <c r="G31" s="627"/>
      <c r="H31" s="627"/>
      <c r="I31" s="627"/>
      <c r="J31" s="627"/>
      <c r="K31" s="627"/>
      <c r="L31" s="627"/>
      <c r="M31" s="627"/>
      <c r="N31" s="627"/>
      <c r="O31" s="627"/>
      <c r="P31" s="627"/>
      <c r="Q31" s="627"/>
      <c r="R31" s="627"/>
      <c r="AB31" s="88"/>
    </row>
    <row r="32" spans="1:28" s="43" customFormat="1" ht="15" hidden="1" x14ac:dyDescent="0.2">
      <c r="A32" s="385"/>
      <c r="B32" s="300" t="s">
        <v>610</v>
      </c>
      <c r="C32" s="114" t="s">
        <v>637</v>
      </c>
      <c r="D32" s="627"/>
      <c r="E32" s="627"/>
      <c r="F32" s="627"/>
      <c r="G32" s="627"/>
      <c r="H32" s="627"/>
      <c r="I32" s="627"/>
      <c r="J32" s="627"/>
      <c r="K32" s="627"/>
      <c r="L32" s="627"/>
      <c r="M32" s="627"/>
      <c r="N32" s="627"/>
      <c r="O32" s="627"/>
      <c r="P32" s="627"/>
      <c r="Q32" s="627"/>
      <c r="R32" s="627"/>
      <c r="AB32" s="44"/>
    </row>
    <row r="33" spans="1:28" s="43" customFormat="1" ht="15" hidden="1" x14ac:dyDescent="0.2">
      <c r="A33" s="385"/>
      <c r="B33" s="300" t="s">
        <v>621</v>
      </c>
      <c r="C33" s="114" t="s">
        <v>637</v>
      </c>
      <c r="D33" s="627"/>
      <c r="E33" s="627"/>
      <c r="F33" s="627"/>
      <c r="G33" s="627"/>
      <c r="H33" s="627"/>
      <c r="I33" s="627"/>
      <c r="J33" s="627"/>
      <c r="K33" s="627"/>
      <c r="L33" s="627"/>
      <c r="M33" s="627"/>
      <c r="N33" s="627"/>
      <c r="O33" s="627"/>
      <c r="P33" s="627"/>
      <c r="Q33" s="627"/>
      <c r="R33" s="627"/>
      <c r="AB33" s="44"/>
    </row>
    <row r="34" spans="1:28" s="43" customFormat="1" ht="25.5" x14ac:dyDescent="0.2">
      <c r="A34" s="194">
        <v>7</v>
      </c>
      <c r="B34" s="253" t="s">
        <v>622</v>
      </c>
      <c r="C34" s="114">
        <f t="shared" si="0"/>
        <v>0</v>
      </c>
      <c r="D34" s="627"/>
      <c r="E34" s="627"/>
      <c r="F34" s="627"/>
      <c r="G34" s="627"/>
      <c r="H34" s="627"/>
      <c r="I34" s="627"/>
      <c r="J34" s="627"/>
      <c r="K34" s="627"/>
      <c r="L34" s="627"/>
      <c r="M34" s="627"/>
      <c r="N34" s="627"/>
      <c r="O34" s="627"/>
      <c r="P34" s="627"/>
      <c r="Q34" s="627"/>
      <c r="R34" s="627"/>
      <c r="V34" s="123"/>
      <c r="W34" s="123"/>
      <c r="X34" s="303"/>
      <c r="Y34" s="304"/>
      <c r="Z34" s="123"/>
      <c r="AA34" s="123"/>
      <c r="AB34" s="44"/>
    </row>
    <row r="35" spans="1:28" s="301" customFormat="1" ht="15" x14ac:dyDescent="0.2">
      <c r="A35" s="194">
        <v>8</v>
      </c>
      <c r="B35" s="253" t="s">
        <v>623</v>
      </c>
      <c r="C35" s="114">
        <f t="shared" si="0"/>
        <v>0</v>
      </c>
      <c r="D35" s="627"/>
      <c r="E35" s="627"/>
      <c r="F35" s="627"/>
      <c r="G35" s="627"/>
      <c r="H35" s="627"/>
      <c r="I35" s="627"/>
      <c r="J35" s="627"/>
      <c r="K35" s="627"/>
      <c r="L35" s="627"/>
      <c r="M35" s="627"/>
      <c r="N35" s="627"/>
      <c r="O35" s="627"/>
      <c r="P35" s="627"/>
      <c r="Q35" s="627"/>
      <c r="R35" s="627"/>
      <c r="V35" s="123"/>
      <c r="W35" s="123"/>
      <c r="X35" s="303"/>
      <c r="Y35" s="304"/>
      <c r="Z35" s="123"/>
      <c r="AA35" s="123"/>
      <c r="AB35" s="92"/>
    </row>
    <row r="36" spans="1:28" s="43" customFormat="1" ht="15" hidden="1" x14ac:dyDescent="0.2">
      <c r="A36" s="385"/>
      <c r="B36" s="300" t="s">
        <v>624</v>
      </c>
      <c r="C36" s="114" t="s">
        <v>637</v>
      </c>
      <c r="D36" s="627"/>
      <c r="E36" s="627"/>
      <c r="F36" s="627"/>
      <c r="G36" s="627"/>
      <c r="H36" s="627"/>
      <c r="I36" s="627"/>
      <c r="J36" s="627"/>
      <c r="K36" s="627"/>
      <c r="L36" s="627"/>
      <c r="M36" s="627"/>
      <c r="N36" s="627"/>
      <c r="O36" s="627"/>
      <c r="P36" s="627"/>
      <c r="Q36" s="627"/>
      <c r="R36" s="627"/>
      <c r="V36" s="123"/>
      <c r="W36" s="123"/>
      <c r="X36" s="303"/>
      <c r="Y36" s="304"/>
      <c r="Z36" s="123"/>
      <c r="AA36" s="123"/>
      <c r="AB36" s="44"/>
    </row>
    <row r="37" spans="1:28" s="43" customFormat="1" ht="15" hidden="1" x14ac:dyDescent="0.2">
      <c r="A37" s="385"/>
      <c r="B37" s="300" t="s">
        <v>625</v>
      </c>
      <c r="C37" s="114" t="s">
        <v>637</v>
      </c>
      <c r="D37" s="627"/>
      <c r="E37" s="627"/>
      <c r="F37" s="627"/>
      <c r="G37" s="627"/>
      <c r="H37" s="627"/>
      <c r="I37" s="627"/>
      <c r="J37" s="627"/>
      <c r="K37" s="627"/>
      <c r="L37" s="627"/>
      <c r="M37" s="627"/>
      <c r="N37" s="627"/>
      <c r="O37" s="627"/>
      <c r="P37" s="627"/>
      <c r="Q37" s="627"/>
      <c r="R37" s="627"/>
      <c r="V37" s="123"/>
      <c r="W37" s="123"/>
      <c r="X37" s="303"/>
      <c r="Y37" s="304"/>
      <c r="Z37" s="123"/>
      <c r="AA37" s="123"/>
      <c r="AB37" s="44"/>
    </row>
    <row r="38" spans="1:28" s="301" customFormat="1" ht="15" x14ac:dyDescent="0.2">
      <c r="A38" s="194">
        <v>9</v>
      </c>
      <c r="B38" s="253" t="s">
        <v>626</v>
      </c>
      <c r="C38" s="114"/>
      <c r="D38" s="627"/>
      <c r="E38" s="627"/>
      <c r="F38" s="627"/>
      <c r="G38" s="627"/>
      <c r="H38" s="627"/>
      <c r="I38" s="627"/>
      <c r="J38" s="627"/>
      <c r="K38" s="627"/>
      <c r="L38" s="627"/>
      <c r="M38" s="627"/>
      <c r="N38" s="627"/>
      <c r="O38" s="627"/>
      <c r="P38" s="627"/>
      <c r="Q38" s="627"/>
      <c r="R38" s="627"/>
      <c r="V38" s="123"/>
      <c r="W38" s="123"/>
      <c r="X38" s="303"/>
      <c r="Y38" s="304"/>
      <c r="Z38" s="123"/>
      <c r="AA38" s="123"/>
      <c r="AB38" s="92"/>
    </row>
    <row r="39" spans="1:28" s="43" customFormat="1" ht="15" hidden="1" x14ac:dyDescent="0.2">
      <c r="A39" s="385"/>
      <c r="B39" s="300" t="s">
        <v>624</v>
      </c>
      <c r="C39" s="114" t="s">
        <v>637</v>
      </c>
      <c r="D39" s="627"/>
      <c r="E39" s="627"/>
      <c r="F39" s="627"/>
      <c r="G39" s="627"/>
      <c r="H39" s="627"/>
      <c r="I39" s="627"/>
      <c r="J39" s="627"/>
      <c r="K39" s="627"/>
      <c r="L39" s="627"/>
      <c r="M39" s="627"/>
      <c r="N39" s="627"/>
      <c r="O39" s="627"/>
      <c r="P39" s="627"/>
      <c r="Q39" s="627"/>
      <c r="R39" s="627"/>
      <c r="V39" s="123"/>
      <c r="W39" s="123"/>
      <c r="X39" s="303"/>
      <c r="Y39" s="304"/>
      <c r="Z39" s="123"/>
      <c r="AA39" s="123"/>
      <c r="AB39" s="44"/>
    </row>
    <row r="40" spans="1:28" s="43" customFormat="1" ht="15" hidden="1" x14ac:dyDescent="0.2">
      <c r="A40" s="385"/>
      <c r="B40" s="300" t="s">
        <v>625</v>
      </c>
      <c r="C40" s="114" t="s">
        <v>637</v>
      </c>
      <c r="D40" s="627"/>
      <c r="E40" s="627"/>
      <c r="F40" s="627"/>
      <c r="G40" s="627"/>
      <c r="H40" s="627"/>
      <c r="I40" s="627"/>
      <c r="J40" s="627"/>
      <c r="K40" s="627"/>
      <c r="L40" s="627"/>
      <c r="M40" s="627"/>
      <c r="N40" s="627"/>
      <c r="O40" s="627"/>
      <c r="P40" s="627"/>
      <c r="Q40" s="627"/>
      <c r="R40" s="627"/>
      <c r="V40" s="123"/>
      <c r="W40" s="123"/>
      <c r="X40" s="303"/>
      <c r="Y40" s="304"/>
      <c r="Z40" s="123"/>
      <c r="AA40" s="123"/>
      <c r="AB40" s="44"/>
    </row>
    <row r="41" spans="1:28" s="301" customFormat="1" ht="15" x14ac:dyDescent="0.2">
      <c r="A41" s="194">
        <v>10</v>
      </c>
      <c r="B41" s="253" t="s">
        <v>627</v>
      </c>
      <c r="C41" s="114">
        <f>SUM(D41:R41)</f>
        <v>0</v>
      </c>
      <c r="D41" s="627"/>
      <c r="E41" s="627"/>
      <c r="F41" s="627"/>
      <c r="G41" s="627"/>
      <c r="H41" s="627"/>
      <c r="I41" s="627"/>
      <c r="J41" s="627"/>
      <c r="K41" s="627"/>
      <c r="L41" s="627"/>
      <c r="M41" s="627"/>
      <c r="N41" s="627"/>
      <c r="O41" s="627"/>
      <c r="P41" s="627"/>
      <c r="Q41" s="627"/>
      <c r="R41" s="627"/>
      <c r="V41" s="43"/>
      <c r="W41" s="43"/>
      <c r="X41" s="43"/>
      <c r="Y41" s="133"/>
      <c r="Z41" s="43"/>
      <c r="AA41" s="43"/>
      <c r="AB41" s="92"/>
    </row>
    <row r="42" spans="1:28" s="43" customFormat="1" ht="15" hidden="1" x14ac:dyDescent="0.2">
      <c r="A42" s="385"/>
      <c r="B42" s="300" t="s">
        <v>624</v>
      </c>
      <c r="C42" s="114" t="s">
        <v>637</v>
      </c>
      <c r="D42" s="161"/>
      <c r="E42" s="161"/>
      <c r="F42" s="161"/>
      <c r="G42" s="161"/>
      <c r="H42" s="161"/>
      <c r="I42" s="161"/>
      <c r="J42" s="161"/>
      <c r="K42" s="161"/>
      <c r="L42" s="161"/>
      <c r="M42" s="161"/>
      <c r="N42" s="161"/>
      <c r="O42" s="161"/>
      <c r="P42" s="161"/>
      <c r="Q42" s="161"/>
      <c r="R42" s="161"/>
      <c r="V42" s="123"/>
      <c r="W42" s="123"/>
      <c r="X42" s="306"/>
      <c r="Y42" s="307"/>
      <c r="Z42" s="123"/>
      <c r="AA42" s="123"/>
      <c r="AB42" s="44"/>
    </row>
    <row r="43" spans="1:28" s="43" customFormat="1" ht="15" hidden="1" x14ac:dyDescent="0.2">
      <c r="A43" s="385"/>
      <c r="B43" s="300" t="s">
        <v>625</v>
      </c>
      <c r="C43" s="114" t="s">
        <v>637</v>
      </c>
      <c r="D43" s="161"/>
      <c r="E43" s="161"/>
      <c r="F43" s="161"/>
      <c r="G43" s="161"/>
      <c r="H43" s="161"/>
      <c r="I43" s="161"/>
      <c r="J43" s="161"/>
      <c r="K43" s="161"/>
      <c r="L43" s="161"/>
      <c r="M43" s="161"/>
      <c r="N43" s="161"/>
      <c r="O43" s="161"/>
      <c r="P43" s="161"/>
      <c r="Q43" s="161"/>
      <c r="R43" s="161"/>
      <c r="V43" s="4"/>
      <c r="W43" s="4"/>
      <c r="X43" s="41"/>
      <c r="Y43" s="196"/>
      <c r="Z43" s="4"/>
      <c r="AA43" s="4"/>
      <c r="AB43" s="44"/>
    </row>
    <row r="44" spans="1:28" s="41" customFormat="1" ht="15" x14ac:dyDescent="0.2">
      <c r="A44" s="194"/>
      <c r="B44" s="254" t="s">
        <v>375</v>
      </c>
      <c r="C44" s="114">
        <f>SUM(D44:R44)</f>
        <v>0</v>
      </c>
      <c r="D44" s="114">
        <f>SUM(D26:D41)</f>
        <v>0</v>
      </c>
      <c r="E44" s="114">
        <f t="shared" ref="E44:R44" si="2">SUM(E26:E41)</f>
        <v>0</v>
      </c>
      <c r="F44" s="114">
        <f t="shared" si="2"/>
        <v>0</v>
      </c>
      <c r="G44" s="114">
        <f t="shared" si="2"/>
        <v>0</v>
      </c>
      <c r="H44" s="114">
        <f t="shared" si="2"/>
        <v>0</v>
      </c>
      <c r="I44" s="114">
        <f t="shared" si="2"/>
        <v>0</v>
      </c>
      <c r="J44" s="114">
        <f t="shared" si="2"/>
        <v>0</v>
      </c>
      <c r="K44" s="114">
        <f t="shared" si="2"/>
        <v>0</v>
      </c>
      <c r="L44" s="114">
        <f t="shared" si="2"/>
        <v>0</v>
      </c>
      <c r="M44" s="114">
        <f t="shared" si="2"/>
        <v>0</v>
      </c>
      <c r="N44" s="114">
        <f t="shared" si="2"/>
        <v>0</v>
      </c>
      <c r="O44" s="114">
        <f t="shared" si="2"/>
        <v>0</v>
      </c>
      <c r="P44" s="114">
        <f t="shared" si="2"/>
        <v>0</v>
      </c>
      <c r="Q44" s="114">
        <f t="shared" si="2"/>
        <v>0</v>
      </c>
      <c r="R44" s="114">
        <f t="shared" si="2"/>
        <v>0</v>
      </c>
      <c r="V44" s="43"/>
      <c r="W44" s="43"/>
      <c r="X44" s="43"/>
      <c r="Y44" s="133"/>
      <c r="Z44" s="43"/>
      <c r="AA44" s="43"/>
      <c r="AB44" s="42"/>
    </row>
    <row r="45" spans="1:28" s="41" customFormat="1" ht="15" x14ac:dyDescent="0.2">
      <c r="A45" s="194">
        <v>11</v>
      </c>
      <c r="B45" s="253" t="s">
        <v>628</v>
      </c>
      <c r="C45" s="114">
        <f>SUM(D45:R45)</f>
        <v>0</v>
      </c>
      <c r="D45" s="632"/>
      <c r="E45" s="632"/>
      <c r="F45" s="632"/>
      <c r="G45" s="632"/>
      <c r="H45" s="632"/>
      <c r="I45" s="632"/>
      <c r="J45" s="632"/>
      <c r="K45" s="632"/>
      <c r="L45" s="632"/>
      <c r="M45" s="632"/>
      <c r="N45" s="632"/>
      <c r="O45" s="632"/>
      <c r="P45" s="632"/>
      <c r="Q45" s="632"/>
      <c r="R45" s="632"/>
      <c r="V45" s="43"/>
      <c r="W45" s="43"/>
      <c r="X45" s="43"/>
      <c r="Y45" s="133"/>
      <c r="Z45" s="43"/>
      <c r="AA45" s="43"/>
      <c r="AB45" s="42"/>
    </row>
    <row r="46" spans="1:28" s="41" customFormat="1" ht="15" hidden="1" x14ac:dyDescent="0.2">
      <c r="A46" s="385"/>
      <c r="B46" s="300" t="s">
        <v>629</v>
      </c>
      <c r="C46" s="114" t="s">
        <v>637</v>
      </c>
      <c r="D46" s="632"/>
      <c r="E46" s="632"/>
      <c r="F46" s="632"/>
      <c r="G46" s="632"/>
      <c r="H46" s="632"/>
      <c r="I46" s="632"/>
      <c r="J46" s="632"/>
      <c r="K46" s="632"/>
      <c r="L46" s="632"/>
      <c r="M46" s="632"/>
      <c r="N46" s="632"/>
      <c r="O46" s="632"/>
      <c r="P46" s="632"/>
      <c r="Q46" s="632"/>
      <c r="R46" s="632"/>
      <c r="V46" s="35"/>
      <c r="W46" s="35"/>
      <c r="X46" s="35"/>
      <c r="Y46" s="35"/>
      <c r="Z46" s="35"/>
      <c r="AA46" s="35"/>
      <c r="AB46" s="42"/>
    </row>
    <row r="47" spans="1:28" s="41" customFormat="1" ht="15" hidden="1" x14ac:dyDescent="0.2">
      <c r="A47" s="385"/>
      <c r="B47" s="300" t="s">
        <v>630</v>
      </c>
      <c r="C47" s="114" t="s">
        <v>637</v>
      </c>
      <c r="D47" s="632"/>
      <c r="E47" s="632"/>
      <c r="F47" s="632"/>
      <c r="G47" s="632"/>
      <c r="H47" s="632"/>
      <c r="I47" s="632"/>
      <c r="J47" s="632"/>
      <c r="K47" s="632"/>
      <c r="L47" s="632"/>
      <c r="M47" s="632"/>
      <c r="N47" s="632"/>
      <c r="O47" s="632"/>
      <c r="P47" s="632"/>
      <c r="Q47" s="632"/>
      <c r="R47" s="632"/>
      <c r="V47" s="35"/>
      <c r="W47" s="35"/>
      <c r="X47" s="35"/>
      <c r="Y47" s="35"/>
      <c r="Z47" s="35"/>
      <c r="AA47" s="35"/>
      <c r="AB47" s="42"/>
    </row>
    <row r="48" spans="1:28" s="41" customFormat="1" ht="15" hidden="1" x14ac:dyDescent="0.2">
      <c r="A48" s="385"/>
      <c r="B48" s="300" t="s">
        <v>631</v>
      </c>
      <c r="C48" s="114" t="s">
        <v>637</v>
      </c>
      <c r="D48" s="632"/>
      <c r="E48" s="632"/>
      <c r="F48" s="632"/>
      <c r="G48" s="632"/>
      <c r="H48" s="632"/>
      <c r="I48" s="632"/>
      <c r="J48" s="632"/>
      <c r="K48" s="632"/>
      <c r="L48" s="632"/>
      <c r="M48" s="632"/>
      <c r="N48" s="632"/>
      <c r="O48" s="632"/>
      <c r="P48" s="632"/>
      <c r="Q48" s="632"/>
      <c r="R48" s="632"/>
      <c r="V48" s="35"/>
      <c r="W48" s="35"/>
      <c r="X48" s="35"/>
      <c r="Y48" s="35"/>
      <c r="Z48" s="35"/>
      <c r="AA48" s="35"/>
      <c r="AB48" s="42"/>
    </row>
    <row r="49" spans="1:28" s="41" customFormat="1" ht="15" x14ac:dyDescent="0.2">
      <c r="A49" s="195">
        <v>12</v>
      </c>
      <c r="B49" s="255" t="s">
        <v>684</v>
      </c>
      <c r="C49" s="114">
        <f t="shared" si="0"/>
        <v>0</v>
      </c>
      <c r="D49" s="627"/>
      <c r="E49" s="627"/>
      <c r="F49" s="627"/>
      <c r="G49" s="627"/>
      <c r="H49" s="627"/>
      <c r="I49" s="627"/>
      <c r="J49" s="627"/>
      <c r="K49" s="627"/>
      <c r="L49" s="627"/>
      <c r="M49" s="627"/>
      <c r="N49" s="627"/>
      <c r="O49" s="627"/>
      <c r="P49" s="627"/>
      <c r="Q49" s="627"/>
      <c r="R49" s="627"/>
      <c r="V49" s="36"/>
      <c r="W49" s="36"/>
      <c r="X49" s="36"/>
      <c r="Y49" s="36"/>
      <c r="Z49" s="36"/>
      <c r="AA49" s="36"/>
      <c r="AB49" s="42"/>
    </row>
    <row r="50" spans="1:28" s="43" customFormat="1" ht="15" x14ac:dyDescent="0.2">
      <c r="A50" s="194"/>
      <c r="B50" s="254" t="s">
        <v>173</v>
      </c>
      <c r="C50" s="114">
        <f t="shared" si="0"/>
        <v>0</v>
      </c>
      <c r="D50" s="163">
        <f>D45+D49</f>
        <v>0</v>
      </c>
      <c r="E50" s="163">
        <f t="shared" ref="E50:R50" si="3">E45+E49</f>
        <v>0</v>
      </c>
      <c r="F50" s="163">
        <f t="shared" si="3"/>
        <v>0</v>
      </c>
      <c r="G50" s="163">
        <f t="shared" si="3"/>
        <v>0</v>
      </c>
      <c r="H50" s="163">
        <f t="shared" si="3"/>
        <v>0</v>
      </c>
      <c r="I50" s="163">
        <f t="shared" si="3"/>
        <v>0</v>
      </c>
      <c r="J50" s="163">
        <f t="shared" si="3"/>
        <v>0</v>
      </c>
      <c r="K50" s="163">
        <f t="shared" si="3"/>
        <v>0</v>
      </c>
      <c r="L50" s="163">
        <f t="shared" si="3"/>
        <v>0</v>
      </c>
      <c r="M50" s="163">
        <f t="shared" si="3"/>
        <v>0</v>
      </c>
      <c r="N50" s="163">
        <f t="shared" si="3"/>
        <v>0</v>
      </c>
      <c r="O50" s="163">
        <f t="shared" si="3"/>
        <v>0</v>
      </c>
      <c r="P50" s="163">
        <f t="shared" si="3"/>
        <v>0</v>
      </c>
      <c r="Q50" s="163">
        <f t="shared" si="3"/>
        <v>0</v>
      </c>
      <c r="R50" s="163">
        <f t="shared" si="3"/>
        <v>0</v>
      </c>
      <c r="V50" s="36"/>
      <c r="W50" s="36"/>
      <c r="X50" s="36"/>
      <c r="Y50" s="36"/>
      <c r="Z50" s="36"/>
      <c r="AA50" s="36"/>
      <c r="AB50" s="44"/>
    </row>
    <row r="51" spans="1:28" s="43" customFormat="1" ht="27.75" customHeight="1" x14ac:dyDescent="0.2">
      <c r="A51" s="194">
        <v>13</v>
      </c>
      <c r="B51" s="255" t="s">
        <v>562</v>
      </c>
      <c r="C51" s="114">
        <f>SUM(D51:R51)</f>
        <v>0</v>
      </c>
      <c r="D51" s="633"/>
      <c r="E51" s="633"/>
      <c r="F51" s="633"/>
      <c r="G51" s="633"/>
      <c r="H51" s="633"/>
      <c r="I51" s="633"/>
      <c r="J51" s="633"/>
      <c r="K51" s="633"/>
      <c r="L51" s="633"/>
      <c r="M51" s="633"/>
      <c r="N51" s="633"/>
      <c r="O51" s="633"/>
      <c r="P51" s="633"/>
      <c r="Q51" s="633"/>
      <c r="R51" s="633"/>
      <c r="V51" s="36"/>
      <c r="W51" s="36"/>
      <c r="X51" s="36"/>
      <c r="Y51" s="36"/>
      <c r="Z51" s="36"/>
      <c r="AA51" s="36"/>
      <c r="AB51" s="44"/>
    </row>
    <row r="52" spans="1:28" s="43" customFormat="1" ht="15" x14ac:dyDescent="0.2">
      <c r="A52" s="194"/>
      <c r="B52" s="256" t="s">
        <v>633</v>
      </c>
      <c r="C52" s="114">
        <f>SUM(D52:R52)</f>
        <v>0</v>
      </c>
      <c r="D52" s="633"/>
      <c r="E52" s="633"/>
      <c r="F52" s="633"/>
      <c r="G52" s="633"/>
      <c r="H52" s="633"/>
      <c r="I52" s="633"/>
      <c r="J52" s="633"/>
      <c r="K52" s="633"/>
      <c r="L52" s="633"/>
      <c r="M52" s="633"/>
      <c r="N52" s="633"/>
      <c r="O52" s="633"/>
      <c r="P52" s="633"/>
      <c r="Q52" s="633"/>
      <c r="R52" s="633"/>
      <c r="V52" s="35"/>
      <c r="W52" s="35"/>
      <c r="X52" s="35"/>
      <c r="Y52" s="35"/>
      <c r="Z52" s="35"/>
      <c r="AA52" s="35"/>
      <c r="AB52" s="44"/>
    </row>
    <row r="53" spans="1:28" s="43" customFormat="1" ht="15" hidden="1" x14ac:dyDescent="0.2">
      <c r="A53" s="385"/>
      <c r="B53" s="300" t="s">
        <v>632</v>
      </c>
      <c r="C53" s="114" t="s">
        <v>637</v>
      </c>
      <c r="D53" s="633"/>
      <c r="E53" s="633"/>
      <c r="F53" s="633"/>
      <c r="G53" s="633"/>
      <c r="H53" s="633"/>
      <c r="I53" s="633"/>
      <c r="J53" s="633"/>
      <c r="K53" s="633"/>
      <c r="L53" s="633"/>
      <c r="M53" s="633"/>
      <c r="N53" s="633"/>
      <c r="O53" s="633"/>
      <c r="P53" s="633"/>
      <c r="Q53" s="633"/>
      <c r="R53" s="633"/>
      <c r="V53" s="198"/>
      <c r="W53" s="198"/>
      <c r="X53" s="198"/>
      <c r="Y53" s="198"/>
      <c r="Z53" s="198"/>
      <c r="AA53" s="198"/>
      <c r="AB53" s="44"/>
    </row>
    <row r="54" spans="1:28" s="43" customFormat="1" ht="15" hidden="1" x14ac:dyDescent="0.2">
      <c r="A54" s="385"/>
      <c r="B54" s="300" t="s">
        <v>609</v>
      </c>
      <c r="C54" s="114" t="s">
        <v>637</v>
      </c>
      <c r="D54" s="633"/>
      <c r="E54" s="633"/>
      <c r="F54" s="633"/>
      <c r="G54" s="633"/>
      <c r="H54" s="633"/>
      <c r="I54" s="633"/>
      <c r="J54" s="633"/>
      <c r="K54" s="633"/>
      <c r="L54" s="633"/>
      <c r="M54" s="633"/>
      <c r="N54" s="633"/>
      <c r="O54" s="633"/>
      <c r="P54" s="633"/>
      <c r="Q54" s="633"/>
      <c r="R54" s="633"/>
      <c r="V54" s="198"/>
      <c r="W54" s="198"/>
      <c r="X54" s="198"/>
      <c r="Y54" s="198"/>
      <c r="Z54" s="198"/>
      <c r="AA54" s="198"/>
      <c r="AB54" s="44"/>
    </row>
    <row r="55" spans="1:28" s="311" customFormat="1" ht="15" x14ac:dyDescent="0.2">
      <c r="A55" s="308">
        <v>14</v>
      </c>
      <c r="B55" s="309" t="s">
        <v>550</v>
      </c>
      <c r="C55" s="310">
        <f t="shared" ref="C55:C63" si="4">SUM(D55:R55)</f>
        <v>0</v>
      </c>
      <c r="D55" s="634"/>
      <c r="E55" s="634"/>
      <c r="F55" s="634"/>
      <c r="G55" s="634"/>
      <c r="H55" s="634"/>
      <c r="I55" s="634"/>
      <c r="J55" s="634"/>
      <c r="K55" s="634"/>
      <c r="L55" s="634"/>
      <c r="M55" s="634"/>
      <c r="N55" s="634"/>
      <c r="O55" s="634"/>
      <c r="P55" s="634"/>
      <c r="Q55" s="634"/>
      <c r="R55" s="634"/>
      <c r="V55" s="35"/>
      <c r="W55" s="35"/>
      <c r="X55" s="35"/>
      <c r="Y55" s="35"/>
      <c r="Z55" s="35"/>
      <c r="AA55" s="35"/>
      <c r="AB55" s="313"/>
    </row>
    <row r="56" spans="1:28" s="123" customFormat="1" ht="40.5" customHeight="1" thickBot="1" x14ac:dyDescent="0.25">
      <c r="A56" s="316">
        <v>15</v>
      </c>
      <c r="B56" s="317" t="s">
        <v>634</v>
      </c>
      <c r="C56" s="356">
        <f t="shared" si="4"/>
        <v>0</v>
      </c>
      <c r="D56" s="631"/>
      <c r="E56" s="631"/>
      <c r="F56" s="631"/>
      <c r="G56" s="631"/>
      <c r="H56" s="631"/>
      <c r="I56" s="631"/>
      <c r="J56" s="635"/>
      <c r="K56" s="631"/>
      <c r="L56" s="631"/>
      <c r="M56" s="631"/>
      <c r="N56" s="631"/>
      <c r="O56" s="631"/>
      <c r="P56" s="631"/>
      <c r="Q56" s="631"/>
      <c r="R56" s="631"/>
      <c r="V56" s="198"/>
      <c r="W56" s="198"/>
      <c r="X56" s="198"/>
      <c r="Y56" s="198"/>
      <c r="Z56" s="198"/>
      <c r="AA56" s="198"/>
    </row>
    <row r="57" spans="1:28" s="123" customFormat="1" ht="24.75" customHeight="1" thickTop="1" thickBot="1" x14ac:dyDescent="0.25">
      <c r="A57" s="324"/>
      <c r="B57" s="325" t="s">
        <v>661</v>
      </c>
      <c r="C57" s="328">
        <f t="shared" si="4"/>
        <v>0</v>
      </c>
      <c r="D57" s="334">
        <f>D44+D50+D51+D56</f>
        <v>0</v>
      </c>
      <c r="E57" s="334">
        <f t="shared" ref="E57:Q57" si="5">E44+E50+E51+E56</f>
        <v>0</v>
      </c>
      <c r="F57" s="334">
        <f t="shared" si="5"/>
        <v>0</v>
      </c>
      <c r="G57" s="334">
        <f t="shared" si="5"/>
        <v>0</v>
      </c>
      <c r="H57" s="334">
        <f t="shared" si="5"/>
        <v>0</v>
      </c>
      <c r="I57" s="334">
        <f t="shared" si="5"/>
        <v>0</v>
      </c>
      <c r="J57" s="334">
        <f t="shared" si="5"/>
        <v>0</v>
      </c>
      <c r="K57" s="334">
        <f t="shared" si="5"/>
        <v>0</v>
      </c>
      <c r="L57" s="334">
        <f t="shared" si="5"/>
        <v>0</v>
      </c>
      <c r="M57" s="334">
        <f t="shared" si="5"/>
        <v>0</v>
      </c>
      <c r="N57" s="334">
        <f t="shared" si="5"/>
        <v>0</v>
      </c>
      <c r="O57" s="334">
        <f t="shared" si="5"/>
        <v>0</v>
      </c>
      <c r="P57" s="334">
        <f t="shared" si="5"/>
        <v>0</v>
      </c>
      <c r="Q57" s="334">
        <f t="shared" si="5"/>
        <v>0</v>
      </c>
      <c r="R57" s="334">
        <f>R44+R50+R51+R56</f>
        <v>0</v>
      </c>
      <c r="V57" s="198"/>
      <c r="W57" s="198"/>
      <c r="X57" s="198"/>
      <c r="Y57" s="198"/>
      <c r="Z57" s="198"/>
      <c r="AA57" s="198"/>
    </row>
    <row r="58" spans="1:28" s="123" customFormat="1" ht="27.75" customHeight="1" thickTop="1" thickBot="1" x14ac:dyDescent="0.25">
      <c r="A58" s="324"/>
      <c r="B58" s="325" t="s">
        <v>638</v>
      </c>
      <c r="C58" s="328">
        <f t="shared" si="4"/>
        <v>0</v>
      </c>
      <c r="D58" s="334">
        <f>D23-D57</f>
        <v>0</v>
      </c>
      <c r="E58" s="334">
        <f t="shared" ref="E58:R58" si="6">E23-E57</f>
        <v>0</v>
      </c>
      <c r="F58" s="334">
        <f t="shared" si="6"/>
        <v>0</v>
      </c>
      <c r="G58" s="334">
        <f t="shared" si="6"/>
        <v>0</v>
      </c>
      <c r="H58" s="334">
        <f t="shared" si="6"/>
        <v>0</v>
      </c>
      <c r="I58" s="334">
        <f t="shared" si="6"/>
        <v>0</v>
      </c>
      <c r="J58" s="334">
        <f t="shared" si="6"/>
        <v>0</v>
      </c>
      <c r="K58" s="334">
        <f t="shared" si="6"/>
        <v>0</v>
      </c>
      <c r="L58" s="334">
        <f t="shared" si="6"/>
        <v>0</v>
      </c>
      <c r="M58" s="334">
        <f t="shared" si="6"/>
        <v>0</v>
      </c>
      <c r="N58" s="334">
        <f t="shared" si="6"/>
        <v>0</v>
      </c>
      <c r="O58" s="334">
        <f t="shared" si="6"/>
        <v>0</v>
      </c>
      <c r="P58" s="334">
        <f t="shared" si="6"/>
        <v>0</v>
      </c>
      <c r="Q58" s="334">
        <f t="shared" si="6"/>
        <v>0</v>
      </c>
      <c r="R58" s="334">
        <f t="shared" si="6"/>
        <v>0</v>
      </c>
      <c r="V58" s="35"/>
      <c r="W58" s="35"/>
      <c r="X58" s="35"/>
      <c r="Y58" s="35"/>
      <c r="Z58" s="35"/>
      <c r="AA58" s="35"/>
    </row>
    <row r="59" spans="1:28" s="123" customFormat="1" ht="17.25" customHeight="1" thickTop="1" x14ac:dyDescent="0.2">
      <c r="A59" s="322">
        <v>16</v>
      </c>
      <c r="B59" s="323" t="s">
        <v>506</v>
      </c>
      <c r="C59" s="504">
        <f t="shared" si="4"/>
        <v>0</v>
      </c>
      <c r="D59" s="636"/>
      <c r="E59" s="636"/>
      <c r="F59" s="636"/>
      <c r="G59" s="636"/>
      <c r="H59" s="636"/>
      <c r="I59" s="636"/>
      <c r="J59" s="637"/>
      <c r="K59" s="636"/>
      <c r="L59" s="636"/>
      <c r="M59" s="636"/>
      <c r="N59" s="636"/>
      <c r="O59" s="636"/>
      <c r="P59" s="636"/>
      <c r="Q59" s="636"/>
      <c r="R59" s="636"/>
      <c r="V59" s="198"/>
      <c r="W59" s="198"/>
      <c r="X59" s="198"/>
      <c r="Y59" s="198"/>
      <c r="Z59" s="198"/>
      <c r="AA59" s="198"/>
    </row>
    <row r="60" spans="1:28" s="123" customFormat="1" ht="17.25" customHeight="1" x14ac:dyDescent="0.2">
      <c r="A60" s="302">
        <v>17</v>
      </c>
      <c r="B60" s="204" t="s">
        <v>508</v>
      </c>
      <c r="C60" s="114">
        <f t="shared" si="4"/>
        <v>0</v>
      </c>
      <c r="D60" s="627"/>
      <c r="E60" s="627"/>
      <c r="F60" s="627"/>
      <c r="G60" s="627"/>
      <c r="H60" s="627"/>
      <c r="I60" s="627"/>
      <c r="J60" s="630"/>
      <c r="K60" s="627"/>
      <c r="L60" s="627"/>
      <c r="M60" s="627"/>
      <c r="N60" s="627"/>
      <c r="O60" s="627"/>
      <c r="P60" s="627"/>
      <c r="Q60" s="627"/>
      <c r="R60" s="627"/>
      <c r="V60" s="198"/>
      <c r="W60" s="198"/>
      <c r="X60" s="198"/>
      <c r="Y60" s="198"/>
      <c r="Z60" s="198"/>
      <c r="AA60" s="198"/>
    </row>
    <row r="61" spans="1:28" s="123" customFormat="1" ht="17.25" customHeight="1" thickBot="1" x14ac:dyDescent="0.25">
      <c r="A61" s="316">
        <v>18</v>
      </c>
      <c r="B61" s="319" t="s">
        <v>635</v>
      </c>
      <c r="C61" s="356">
        <f t="shared" si="4"/>
        <v>0</v>
      </c>
      <c r="D61" s="631"/>
      <c r="E61" s="631"/>
      <c r="F61" s="631"/>
      <c r="G61" s="631"/>
      <c r="H61" s="631"/>
      <c r="I61" s="631"/>
      <c r="J61" s="635"/>
      <c r="K61" s="631"/>
      <c r="L61" s="631"/>
      <c r="M61" s="631"/>
      <c r="N61" s="631"/>
      <c r="O61" s="631"/>
      <c r="P61" s="631"/>
      <c r="Q61" s="631"/>
      <c r="R61" s="631"/>
      <c r="V61" s="36"/>
      <c r="W61" s="36"/>
      <c r="X61" s="36"/>
      <c r="Y61" s="36"/>
      <c r="Z61" s="36"/>
      <c r="AA61" s="36"/>
    </row>
    <row r="62" spans="1:28" s="123" customFormat="1" ht="16.5" customHeight="1" thickTop="1" thickBot="1" x14ac:dyDescent="0.25">
      <c r="A62" s="324"/>
      <c r="B62" s="325" t="s">
        <v>639</v>
      </c>
      <c r="C62" s="328">
        <f t="shared" si="4"/>
        <v>0</v>
      </c>
      <c r="D62" s="334">
        <f>D59-D60+D61</f>
        <v>0</v>
      </c>
      <c r="E62" s="334">
        <f t="shared" ref="E62:R62" si="7">E59-E60+E61</f>
        <v>0</v>
      </c>
      <c r="F62" s="334">
        <f t="shared" si="7"/>
        <v>0</v>
      </c>
      <c r="G62" s="334">
        <f t="shared" si="7"/>
        <v>0</v>
      </c>
      <c r="H62" s="334">
        <f t="shared" si="7"/>
        <v>0</v>
      </c>
      <c r="I62" s="334">
        <f t="shared" si="7"/>
        <v>0</v>
      </c>
      <c r="J62" s="334">
        <f t="shared" si="7"/>
        <v>0</v>
      </c>
      <c r="K62" s="334">
        <f t="shared" si="7"/>
        <v>0</v>
      </c>
      <c r="L62" s="334">
        <f t="shared" si="7"/>
        <v>0</v>
      </c>
      <c r="M62" s="334">
        <f t="shared" si="7"/>
        <v>0</v>
      </c>
      <c r="N62" s="334">
        <f t="shared" si="7"/>
        <v>0</v>
      </c>
      <c r="O62" s="334">
        <f t="shared" si="7"/>
        <v>0</v>
      </c>
      <c r="P62" s="334">
        <f t="shared" si="7"/>
        <v>0</v>
      </c>
      <c r="Q62" s="334">
        <f t="shared" si="7"/>
        <v>0</v>
      </c>
      <c r="R62" s="334">
        <f t="shared" si="7"/>
        <v>0</v>
      </c>
      <c r="V62" s="43"/>
      <c r="W62" s="43"/>
      <c r="X62" s="43"/>
      <c r="Y62" s="43"/>
      <c r="Z62" s="43"/>
      <c r="AA62" s="43"/>
    </row>
    <row r="63" spans="1:28" s="43" customFormat="1" ht="27" thickTop="1" thickBot="1" x14ac:dyDescent="0.25">
      <c r="A63" s="330"/>
      <c r="B63" s="327" t="s">
        <v>636</v>
      </c>
      <c r="C63" s="328">
        <f t="shared" si="4"/>
        <v>0</v>
      </c>
      <c r="D63" s="328">
        <f>D58-D62</f>
        <v>0</v>
      </c>
      <c r="E63" s="328">
        <f t="shared" ref="E63:R63" si="8">E58-E62</f>
        <v>0</v>
      </c>
      <c r="F63" s="328">
        <f t="shared" si="8"/>
        <v>0</v>
      </c>
      <c r="G63" s="328">
        <f t="shared" si="8"/>
        <v>0</v>
      </c>
      <c r="H63" s="328">
        <f t="shared" si="8"/>
        <v>0</v>
      </c>
      <c r="I63" s="328">
        <f t="shared" si="8"/>
        <v>0</v>
      </c>
      <c r="J63" s="328">
        <f t="shared" si="8"/>
        <v>0</v>
      </c>
      <c r="K63" s="328">
        <f t="shared" si="8"/>
        <v>0</v>
      </c>
      <c r="L63" s="328">
        <f t="shared" si="8"/>
        <v>0</v>
      </c>
      <c r="M63" s="328">
        <f t="shared" si="8"/>
        <v>0</v>
      </c>
      <c r="N63" s="328">
        <f t="shared" si="8"/>
        <v>0</v>
      </c>
      <c r="O63" s="328">
        <f t="shared" si="8"/>
        <v>0</v>
      </c>
      <c r="P63" s="328">
        <f t="shared" si="8"/>
        <v>0</v>
      </c>
      <c r="Q63" s="328">
        <f t="shared" si="8"/>
        <v>0</v>
      </c>
      <c r="R63" s="328">
        <f t="shared" si="8"/>
        <v>0</v>
      </c>
      <c r="AB63" s="44"/>
    </row>
    <row r="64" spans="1:28" s="123" customFormat="1" ht="15.75" thickTop="1" x14ac:dyDescent="0.2">
      <c r="A64" s="329"/>
      <c r="B64" s="318" t="s">
        <v>586</v>
      </c>
      <c r="C64" s="504"/>
      <c r="D64" s="636">
        <f>'1 Bilant'!D30</f>
        <v>0</v>
      </c>
      <c r="E64" s="138">
        <f>D65</f>
        <v>0</v>
      </c>
      <c r="F64" s="138">
        <f t="shared" ref="F64:R64" si="9">E65</f>
        <v>0</v>
      </c>
      <c r="G64" s="138">
        <f t="shared" si="9"/>
        <v>0</v>
      </c>
      <c r="H64" s="138">
        <f t="shared" si="9"/>
        <v>0</v>
      </c>
      <c r="I64" s="138">
        <f t="shared" si="9"/>
        <v>0</v>
      </c>
      <c r="J64" s="138">
        <f t="shared" si="9"/>
        <v>0</v>
      </c>
      <c r="K64" s="138">
        <f t="shared" si="9"/>
        <v>0</v>
      </c>
      <c r="L64" s="138">
        <f t="shared" si="9"/>
        <v>0</v>
      </c>
      <c r="M64" s="138">
        <f t="shared" si="9"/>
        <v>0</v>
      </c>
      <c r="N64" s="138">
        <f t="shared" si="9"/>
        <v>0</v>
      </c>
      <c r="O64" s="138">
        <f t="shared" si="9"/>
        <v>0</v>
      </c>
      <c r="P64" s="138">
        <f t="shared" si="9"/>
        <v>0</v>
      </c>
      <c r="Q64" s="138">
        <f t="shared" si="9"/>
        <v>0</v>
      </c>
      <c r="R64" s="138">
        <f t="shared" si="9"/>
        <v>0</v>
      </c>
      <c r="V64" s="43"/>
      <c r="W64" s="43"/>
      <c r="X64" s="43"/>
      <c r="Y64" s="43"/>
      <c r="Z64" s="43"/>
      <c r="AA64" s="43"/>
    </row>
    <row r="65" spans="1:28" s="4" customFormat="1" ht="15" x14ac:dyDescent="0.2">
      <c r="A65" s="321"/>
      <c r="B65" s="256" t="s">
        <v>514</v>
      </c>
      <c r="C65" s="114"/>
      <c r="D65" s="510">
        <f>D64+D63</f>
        <v>0</v>
      </c>
      <c r="E65" s="510">
        <f>E64+E63</f>
        <v>0</v>
      </c>
      <c r="F65" s="510">
        <f t="shared" ref="F65:R65" si="10">F64+F63</f>
        <v>0</v>
      </c>
      <c r="G65" s="510">
        <f t="shared" si="10"/>
        <v>0</v>
      </c>
      <c r="H65" s="510">
        <f t="shared" si="10"/>
        <v>0</v>
      </c>
      <c r="I65" s="510">
        <f t="shared" si="10"/>
        <v>0</v>
      </c>
      <c r="J65" s="510">
        <f t="shared" si="10"/>
        <v>0</v>
      </c>
      <c r="K65" s="510">
        <f t="shared" si="10"/>
        <v>0</v>
      </c>
      <c r="L65" s="510">
        <f t="shared" si="10"/>
        <v>0</v>
      </c>
      <c r="M65" s="510">
        <f t="shared" si="10"/>
        <v>0</v>
      </c>
      <c r="N65" s="510">
        <f t="shared" si="10"/>
        <v>0</v>
      </c>
      <c r="O65" s="510">
        <f t="shared" si="10"/>
        <v>0</v>
      </c>
      <c r="P65" s="510">
        <f t="shared" si="10"/>
        <v>0</v>
      </c>
      <c r="Q65" s="510">
        <f t="shared" si="10"/>
        <v>0</v>
      </c>
      <c r="R65" s="510">
        <f t="shared" si="10"/>
        <v>0</v>
      </c>
      <c r="V65" s="306"/>
      <c r="W65" s="306"/>
      <c r="X65" s="306"/>
      <c r="Y65" s="306"/>
      <c r="Z65" s="306"/>
      <c r="AA65" s="306"/>
    </row>
    <row r="66" spans="1:28" s="43" customFormat="1" ht="15" x14ac:dyDescent="0.2">
      <c r="A66" s="191"/>
      <c r="B66" s="257"/>
      <c r="C66" s="40"/>
      <c r="D66" s="40"/>
      <c r="E66" s="40"/>
      <c r="F66" s="40"/>
      <c r="G66" s="40"/>
      <c r="H66" s="40"/>
      <c r="I66" s="40"/>
      <c r="J66" s="40"/>
      <c r="K66" s="40"/>
      <c r="L66" s="40"/>
      <c r="M66" s="40"/>
      <c r="N66" s="40"/>
      <c r="O66" s="40"/>
      <c r="P66" s="40"/>
      <c r="Q66" s="40"/>
      <c r="R66" s="40"/>
      <c r="AB66" s="44"/>
    </row>
    <row r="67" spans="1:28" s="43" customFormat="1" ht="15" x14ac:dyDescent="0.2">
      <c r="A67" s="191"/>
      <c r="B67" s="257"/>
      <c r="C67" s="40"/>
      <c r="D67" s="40"/>
      <c r="E67" s="40"/>
      <c r="F67" s="40"/>
      <c r="G67" s="40"/>
      <c r="H67" s="40"/>
      <c r="I67" s="40"/>
      <c r="J67" s="40"/>
      <c r="K67" s="40"/>
      <c r="L67" s="40"/>
      <c r="M67" s="40"/>
      <c r="N67" s="40"/>
      <c r="O67" s="40"/>
      <c r="P67" s="40"/>
      <c r="Q67" s="40"/>
      <c r="R67" s="40"/>
      <c r="AB67" s="44"/>
    </row>
    <row r="68" spans="1:28" s="35" customFormat="1" ht="30.75" customHeight="1" x14ac:dyDescent="0.2">
      <c r="A68" s="772" t="s">
        <v>688</v>
      </c>
      <c r="B68" s="772"/>
      <c r="C68" s="772"/>
      <c r="D68" s="772"/>
      <c r="E68" s="772"/>
      <c r="F68" s="772"/>
      <c r="G68" s="772"/>
      <c r="H68" s="772"/>
      <c r="I68" s="772"/>
      <c r="J68" s="355"/>
      <c r="K68" s="355"/>
      <c r="L68" s="355"/>
      <c r="M68" s="355"/>
      <c r="N68" s="355"/>
      <c r="O68" s="99"/>
      <c r="P68" s="99"/>
      <c r="Q68" s="99"/>
      <c r="R68" s="99"/>
      <c r="V68" s="43"/>
      <c r="W68" s="43"/>
      <c r="X68" s="43"/>
      <c r="Y68" s="43"/>
      <c r="Z68" s="43"/>
      <c r="AA68" s="43"/>
      <c r="AB68" s="54"/>
    </row>
    <row r="69" spans="1:28" s="35" customFormat="1" ht="92.25" customHeight="1" x14ac:dyDescent="0.2">
      <c r="A69" s="192"/>
      <c r="B69" s="775" t="s">
        <v>475</v>
      </c>
      <c r="C69" s="775"/>
      <c r="D69" s="775"/>
      <c r="E69" s="775"/>
      <c r="F69" s="775"/>
      <c r="G69" s="775"/>
      <c r="H69" s="775"/>
      <c r="I69" s="775"/>
      <c r="J69" s="352"/>
      <c r="K69" s="352"/>
      <c r="L69" s="352"/>
      <c r="M69" s="352"/>
      <c r="N69" s="352"/>
      <c r="O69" s="99"/>
      <c r="P69" s="99"/>
      <c r="Q69" s="99"/>
      <c r="R69" s="99"/>
      <c r="V69" s="43"/>
      <c r="W69" s="43"/>
      <c r="X69" s="43"/>
      <c r="Y69" s="43"/>
      <c r="Z69" s="43"/>
      <c r="AA69" s="43"/>
      <c r="AB69" s="54"/>
    </row>
    <row r="70" spans="1:28" s="35" customFormat="1" ht="39" customHeight="1" x14ac:dyDescent="0.2">
      <c r="A70" s="320" t="s">
        <v>459</v>
      </c>
      <c r="B70" s="346"/>
      <c r="C70" s="511"/>
      <c r="D70" s="511" t="s">
        <v>473</v>
      </c>
      <c r="E70" s="774" t="s">
        <v>399</v>
      </c>
      <c r="F70" s="774"/>
      <c r="G70" s="774"/>
      <c r="H70" s="774"/>
      <c r="I70" s="774"/>
      <c r="J70" s="774"/>
      <c r="K70" s="774"/>
      <c r="L70" s="774"/>
      <c r="M70" s="774"/>
      <c r="N70" s="774"/>
      <c r="O70" s="774"/>
      <c r="P70" s="774"/>
      <c r="Q70" s="774"/>
      <c r="R70" s="774"/>
      <c r="V70" s="306"/>
      <c r="W70" s="306"/>
      <c r="X70" s="306"/>
      <c r="Y70" s="306"/>
      <c r="Z70" s="306"/>
      <c r="AA70" s="306"/>
      <c r="AB70" s="54"/>
    </row>
    <row r="71" spans="1:28" s="36" customFormat="1" ht="15" x14ac:dyDescent="0.25">
      <c r="A71" s="193"/>
      <c r="B71" s="252" t="s">
        <v>177</v>
      </c>
      <c r="C71" s="502" t="s">
        <v>172</v>
      </c>
      <c r="D71" s="503">
        <v>0</v>
      </c>
      <c r="E71" s="503">
        <v>1</v>
      </c>
      <c r="F71" s="503">
        <v>2</v>
      </c>
      <c r="G71" s="503">
        <v>3</v>
      </c>
      <c r="H71" s="503">
        <v>4</v>
      </c>
      <c r="I71" s="503">
        <v>5</v>
      </c>
      <c r="J71" s="503">
        <v>6</v>
      </c>
      <c r="K71" s="503">
        <v>7</v>
      </c>
      <c r="L71" s="503">
        <v>8</v>
      </c>
      <c r="M71" s="503">
        <v>9</v>
      </c>
      <c r="N71" s="503">
        <v>10</v>
      </c>
      <c r="O71" s="503">
        <v>11</v>
      </c>
      <c r="P71" s="503">
        <v>12</v>
      </c>
      <c r="Q71" s="503">
        <v>13</v>
      </c>
      <c r="R71" s="503">
        <v>14</v>
      </c>
      <c r="V71" s="43"/>
      <c r="W71" s="43"/>
      <c r="X71" s="43"/>
      <c r="Y71" s="43"/>
      <c r="Z71" s="43"/>
      <c r="AA71" s="43"/>
      <c r="AB71" s="37"/>
    </row>
    <row r="72" spans="1:28" s="36" customFormat="1" ht="15" x14ac:dyDescent="0.2">
      <c r="A72" s="765" t="s">
        <v>642</v>
      </c>
      <c r="B72" s="766"/>
      <c r="C72" s="766"/>
      <c r="D72" s="766"/>
      <c r="E72" s="766"/>
      <c r="F72" s="766"/>
      <c r="G72" s="766"/>
      <c r="H72" s="766"/>
      <c r="I72" s="766"/>
      <c r="J72" s="766"/>
      <c r="K72" s="766"/>
      <c r="L72" s="766"/>
      <c r="M72" s="766"/>
      <c r="N72" s="766"/>
      <c r="O72" s="766"/>
      <c r="P72" s="766"/>
      <c r="Q72" s="766"/>
      <c r="R72" s="776"/>
      <c r="V72" s="43"/>
      <c r="W72" s="43"/>
      <c r="X72" s="43"/>
      <c r="Y72" s="43"/>
      <c r="Z72" s="43"/>
      <c r="AA72" s="43"/>
      <c r="AB72" s="37"/>
    </row>
    <row r="73" spans="1:28" s="36" customFormat="1" ht="15" x14ac:dyDescent="0.2">
      <c r="A73" s="759" t="s">
        <v>640</v>
      </c>
      <c r="B73" s="760"/>
      <c r="C73" s="760"/>
      <c r="D73" s="760"/>
      <c r="E73" s="760"/>
      <c r="F73" s="760"/>
      <c r="G73" s="760"/>
      <c r="H73" s="760"/>
      <c r="I73" s="760"/>
      <c r="J73" s="760"/>
      <c r="K73" s="760"/>
      <c r="L73" s="760"/>
      <c r="M73" s="760"/>
      <c r="N73" s="760"/>
      <c r="O73" s="760"/>
      <c r="P73" s="760"/>
      <c r="Q73" s="760"/>
      <c r="R73" s="761"/>
      <c r="V73" s="43"/>
      <c r="W73" s="43"/>
      <c r="X73" s="43"/>
      <c r="Y73" s="43"/>
      <c r="Z73" s="43"/>
      <c r="AA73" s="43"/>
      <c r="AB73" s="37"/>
    </row>
    <row r="74" spans="1:28" s="35" customFormat="1" ht="15" x14ac:dyDescent="0.2">
      <c r="A74" s="194">
        <v>1</v>
      </c>
      <c r="B74" s="253" t="s">
        <v>367</v>
      </c>
      <c r="C74" s="114">
        <f>SUM(D74:R74)</f>
        <v>0</v>
      </c>
      <c r="D74" s="627"/>
      <c r="E74" s="627"/>
      <c r="F74" s="627"/>
      <c r="G74" s="627"/>
      <c r="H74" s="627"/>
      <c r="I74" s="627"/>
      <c r="J74" s="627"/>
      <c r="K74" s="627"/>
      <c r="L74" s="627"/>
      <c r="M74" s="627"/>
      <c r="N74" s="627"/>
      <c r="O74" s="627"/>
      <c r="P74" s="627"/>
      <c r="Q74" s="627"/>
      <c r="R74" s="627"/>
      <c r="V74" s="301"/>
      <c r="W74" s="301"/>
      <c r="X74" s="301"/>
      <c r="Y74" s="301"/>
      <c r="Z74" s="301"/>
      <c r="AA74" s="301"/>
      <c r="AB74" s="54"/>
    </row>
    <row r="75" spans="1:28" s="198" customFormat="1" ht="15" hidden="1" x14ac:dyDescent="0.2">
      <c r="A75" s="384"/>
      <c r="B75" s="300" t="s">
        <v>606</v>
      </c>
      <c r="C75" s="114" t="s">
        <v>612</v>
      </c>
      <c r="D75" s="630"/>
      <c r="E75" s="630"/>
      <c r="F75" s="630"/>
      <c r="G75" s="630"/>
      <c r="H75" s="630"/>
      <c r="I75" s="630"/>
      <c r="J75" s="630"/>
      <c r="K75" s="630"/>
      <c r="L75" s="630"/>
      <c r="M75" s="630"/>
      <c r="N75" s="630"/>
      <c r="O75" s="630"/>
      <c r="P75" s="630"/>
      <c r="Q75" s="630"/>
      <c r="R75" s="630"/>
      <c r="V75" s="43"/>
      <c r="W75" s="43"/>
      <c r="X75" s="43"/>
      <c r="Y75" s="43"/>
      <c r="Z75" s="43"/>
      <c r="AA75" s="43"/>
    </row>
    <row r="76" spans="1:28" s="198" customFormat="1" ht="15" hidden="1" x14ac:dyDescent="0.2">
      <c r="A76" s="384"/>
      <c r="B76" s="300" t="s">
        <v>607</v>
      </c>
      <c r="C76" s="114" t="s">
        <v>612</v>
      </c>
      <c r="D76" s="630"/>
      <c r="E76" s="630"/>
      <c r="F76" s="630"/>
      <c r="G76" s="630"/>
      <c r="H76" s="630"/>
      <c r="I76" s="630"/>
      <c r="J76" s="630"/>
      <c r="K76" s="630"/>
      <c r="L76" s="630"/>
      <c r="M76" s="630"/>
      <c r="N76" s="630"/>
      <c r="O76" s="630"/>
      <c r="P76" s="630"/>
      <c r="Q76" s="630"/>
      <c r="R76" s="630"/>
      <c r="V76" s="43"/>
      <c r="W76" s="43"/>
      <c r="X76" s="43"/>
      <c r="Y76" s="43"/>
      <c r="Z76" s="43"/>
      <c r="AA76" s="43"/>
    </row>
    <row r="77" spans="1:28" s="35" customFormat="1" ht="15" x14ac:dyDescent="0.2">
      <c r="A77" s="194">
        <v>2</v>
      </c>
      <c r="B77" s="253" t="s">
        <v>368</v>
      </c>
      <c r="C77" s="114">
        <f t="shared" ref="C77" si="11">SUM(D77:R77)</f>
        <v>0</v>
      </c>
      <c r="D77" s="627"/>
      <c r="E77" s="627"/>
      <c r="F77" s="627"/>
      <c r="G77" s="627"/>
      <c r="H77" s="627"/>
      <c r="I77" s="627"/>
      <c r="J77" s="627"/>
      <c r="K77" s="627"/>
      <c r="L77" s="627"/>
      <c r="M77" s="627"/>
      <c r="N77" s="627"/>
      <c r="O77" s="627"/>
      <c r="P77" s="627"/>
      <c r="Q77" s="627"/>
      <c r="R77" s="627"/>
      <c r="V77" s="301"/>
      <c r="W77" s="301"/>
      <c r="X77" s="301"/>
      <c r="Y77" s="301"/>
      <c r="Z77" s="301"/>
      <c r="AA77" s="301"/>
      <c r="AB77" s="54"/>
    </row>
    <row r="78" spans="1:28" s="198" customFormat="1" ht="15" hidden="1" x14ac:dyDescent="0.2">
      <c r="A78" s="384"/>
      <c r="B78" s="300" t="s">
        <v>608</v>
      </c>
      <c r="C78" s="114" t="s">
        <v>612</v>
      </c>
      <c r="D78" s="630"/>
      <c r="E78" s="630"/>
      <c r="F78" s="630"/>
      <c r="G78" s="630"/>
      <c r="H78" s="630"/>
      <c r="I78" s="630"/>
      <c r="J78" s="630"/>
      <c r="K78" s="630"/>
      <c r="L78" s="630"/>
      <c r="M78" s="630"/>
      <c r="N78" s="630"/>
      <c r="O78" s="630"/>
      <c r="P78" s="630"/>
      <c r="Q78" s="630"/>
      <c r="R78" s="627"/>
      <c r="V78" s="43"/>
      <c r="W78" s="43"/>
      <c r="X78" s="43"/>
      <c r="Y78" s="43"/>
      <c r="Z78" s="43"/>
      <c r="AA78" s="43"/>
    </row>
    <row r="79" spans="1:28" s="198" customFormat="1" ht="15" hidden="1" x14ac:dyDescent="0.2">
      <c r="A79" s="384"/>
      <c r="B79" s="300" t="s">
        <v>609</v>
      </c>
      <c r="C79" s="114" t="s">
        <v>612</v>
      </c>
      <c r="D79" s="630"/>
      <c r="E79" s="630"/>
      <c r="F79" s="630"/>
      <c r="G79" s="630"/>
      <c r="H79" s="630"/>
      <c r="I79" s="630"/>
      <c r="J79" s="630"/>
      <c r="K79" s="630"/>
      <c r="L79" s="630"/>
      <c r="M79" s="630"/>
      <c r="N79" s="630"/>
      <c r="O79" s="630"/>
      <c r="P79" s="630"/>
      <c r="Q79" s="630"/>
      <c r="R79" s="630"/>
      <c r="V79" s="43"/>
      <c r="W79" s="43"/>
      <c r="X79" s="43"/>
      <c r="Y79" s="43"/>
      <c r="Z79" s="43"/>
      <c r="AA79" s="43"/>
    </row>
    <row r="80" spans="1:28" s="35" customFormat="1" ht="15" x14ac:dyDescent="0.2">
      <c r="A80" s="194">
        <v>3</v>
      </c>
      <c r="B80" s="253" t="s">
        <v>369</v>
      </c>
      <c r="C80" s="114">
        <f>SUM(D80:R80)</f>
        <v>0</v>
      </c>
      <c r="D80" s="627"/>
      <c r="E80" s="627"/>
      <c r="F80" s="627"/>
      <c r="G80" s="627"/>
      <c r="H80" s="627"/>
      <c r="I80" s="627"/>
      <c r="J80" s="627"/>
      <c r="K80" s="627"/>
      <c r="L80" s="627"/>
      <c r="M80" s="627"/>
      <c r="N80" s="627"/>
      <c r="O80" s="627"/>
      <c r="P80" s="627"/>
      <c r="Q80" s="627"/>
      <c r="R80" s="627"/>
      <c r="V80" s="301"/>
      <c r="W80" s="301"/>
      <c r="X80" s="301"/>
      <c r="Y80" s="301"/>
      <c r="Z80" s="301"/>
      <c r="AA80" s="301"/>
      <c r="AB80" s="54"/>
    </row>
    <row r="81" spans="1:28" s="198" customFormat="1" ht="15" hidden="1" x14ac:dyDescent="0.2">
      <c r="A81" s="384"/>
      <c r="B81" s="300" t="s">
        <v>610</v>
      </c>
      <c r="C81" s="114" t="s">
        <v>612</v>
      </c>
      <c r="D81" s="630"/>
      <c r="E81" s="630"/>
      <c r="F81" s="630"/>
      <c r="G81" s="630"/>
      <c r="H81" s="630"/>
      <c r="I81" s="630"/>
      <c r="J81" s="630"/>
      <c r="K81" s="630"/>
      <c r="L81" s="630"/>
      <c r="M81" s="630"/>
      <c r="N81" s="630"/>
      <c r="O81" s="630"/>
      <c r="P81" s="630"/>
      <c r="Q81" s="630"/>
      <c r="R81" s="630"/>
      <c r="V81" s="43"/>
      <c r="W81" s="43"/>
      <c r="X81" s="43"/>
      <c r="Y81" s="43"/>
      <c r="Z81" s="43"/>
      <c r="AA81" s="43"/>
    </row>
    <row r="82" spans="1:28" s="198" customFormat="1" ht="15" hidden="1" x14ac:dyDescent="0.2">
      <c r="A82" s="384"/>
      <c r="B82" s="300" t="s">
        <v>611</v>
      </c>
      <c r="C82" s="114" t="s">
        <v>612</v>
      </c>
      <c r="D82" s="630"/>
      <c r="E82" s="630"/>
      <c r="F82" s="630"/>
      <c r="G82" s="630"/>
      <c r="H82" s="630"/>
      <c r="I82" s="630"/>
      <c r="J82" s="630"/>
      <c r="K82" s="630"/>
      <c r="L82" s="630"/>
      <c r="M82" s="630"/>
      <c r="N82" s="630"/>
      <c r="O82" s="630"/>
      <c r="P82" s="630"/>
      <c r="Q82" s="630"/>
      <c r="R82" s="630"/>
      <c r="V82" s="43"/>
      <c r="W82" s="43"/>
      <c r="X82" s="43"/>
      <c r="Y82" s="43"/>
      <c r="Z82" s="43"/>
      <c r="AA82" s="43"/>
    </row>
    <row r="83" spans="1:28" s="36" customFormat="1" ht="27.75" customHeight="1" thickBot="1" x14ac:dyDescent="0.25">
      <c r="A83" s="314">
        <v>4</v>
      </c>
      <c r="B83" s="315" t="s">
        <v>615</v>
      </c>
      <c r="C83" s="356">
        <f t="shared" ref="C83" si="12">SUM(D83:R83)</f>
        <v>0</v>
      </c>
      <c r="D83" s="631"/>
      <c r="E83" s="631"/>
      <c r="F83" s="631"/>
      <c r="G83" s="631"/>
      <c r="H83" s="631"/>
      <c r="I83" s="631"/>
      <c r="J83" s="631"/>
      <c r="K83" s="631"/>
      <c r="L83" s="631"/>
      <c r="M83" s="631"/>
      <c r="N83" s="631"/>
      <c r="O83" s="631"/>
      <c r="P83" s="631"/>
      <c r="Q83" s="631"/>
      <c r="R83" s="631"/>
      <c r="V83" s="41"/>
      <c r="W83" s="41"/>
      <c r="X83" s="41"/>
      <c r="Y83" s="41"/>
      <c r="Z83" s="41"/>
      <c r="AA83" s="41"/>
      <c r="AB83" s="37"/>
    </row>
    <row r="84" spans="1:28" s="43" customFormat="1" ht="27" thickTop="1" thickBot="1" x14ac:dyDescent="0.25">
      <c r="A84" s="326"/>
      <c r="B84" s="327" t="s">
        <v>662</v>
      </c>
      <c r="C84" s="328">
        <f>SUM(D84:R84)</f>
        <v>0</v>
      </c>
      <c r="D84" s="328">
        <f>D74+D77+D80+D83</f>
        <v>0</v>
      </c>
      <c r="E84" s="328">
        <f t="shared" ref="E84" si="13">E74+E77+E80+E83</f>
        <v>0</v>
      </c>
      <c r="F84" s="328">
        <f t="shared" ref="F84" si="14">F74+F77+F80+F83</f>
        <v>0</v>
      </c>
      <c r="G84" s="328">
        <f t="shared" ref="G84" si="15">G74+G77+G80+G83</f>
        <v>0</v>
      </c>
      <c r="H84" s="328">
        <f t="shared" ref="H84" si="16">H74+H77+H80+H83</f>
        <v>0</v>
      </c>
      <c r="I84" s="328">
        <f t="shared" ref="I84" si="17">I74+I77+I80+I83</f>
        <v>0</v>
      </c>
      <c r="J84" s="328">
        <f t="shared" ref="J84" si="18">J74+J77+J80+J83</f>
        <v>0</v>
      </c>
      <c r="K84" s="328">
        <f t="shared" ref="K84" si="19">K74+K77+K80+K83</f>
        <v>0</v>
      </c>
      <c r="L84" s="328">
        <f t="shared" ref="L84" si="20">L74+L77+L80+L83</f>
        <v>0</v>
      </c>
      <c r="M84" s="328">
        <f t="shared" ref="M84" si="21">M74+M77+M80+M83</f>
        <v>0</v>
      </c>
      <c r="N84" s="328">
        <f t="shared" ref="N84" si="22">N74+N77+N80+N83</f>
        <v>0</v>
      </c>
      <c r="O84" s="328">
        <f t="shared" ref="O84" si="23">O74+O77+O80+O83</f>
        <v>0</v>
      </c>
      <c r="P84" s="328">
        <f t="shared" ref="P84" si="24">P74+P77+P80+P83</f>
        <v>0</v>
      </c>
      <c r="Q84" s="328">
        <f t="shared" ref="Q84" si="25">Q74+Q77+Q80+Q83</f>
        <v>0</v>
      </c>
      <c r="R84" s="328">
        <f t="shared" ref="R84" si="26">R74+R77+R80+R83</f>
        <v>0</v>
      </c>
      <c r="V84" s="41"/>
      <c r="W84" s="41"/>
      <c r="X84" s="41"/>
      <c r="Y84" s="41"/>
      <c r="Z84" s="41"/>
      <c r="AA84" s="41"/>
      <c r="AB84" s="44"/>
    </row>
    <row r="85" spans="1:28" s="43" customFormat="1" ht="15.75" thickTop="1" x14ac:dyDescent="0.2">
      <c r="A85" s="777" t="s">
        <v>641</v>
      </c>
      <c r="B85" s="778"/>
      <c r="C85" s="778"/>
      <c r="D85" s="778"/>
      <c r="E85" s="778"/>
      <c r="F85" s="778"/>
      <c r="G85" s="778"/>
      <c r="H85" s="778"/>
      <c r="I85" s="778"/>
      <c r="J85" s="778"/>
      <c r="K85" s="778"/>
      <c r="L85" s="778"/>
      <c r="M85" s="778"/>
      <c r="N85" s="778"/>
      <c r="O85" s="778"/>
      <c r="P85" s="778"/>
      <c r="Q85" s="778"/>
      <c r="R85" s="779"/>
      <c r="V85" s="41"/>
      <c r="W85" s="41"/>
      <c r="X85" s="41"/>
      <c r="Y85" s="41"/>
      <c r="Z85" s="41"/>
      <c r="AA85" s="41"/>
      <c r="AB85" s="44"/>
    </row>
    <row r="86" spans="1:28" s="43" customFormat="1" ht="15" x14ac:dyDescent="0.2">
      <c r="A86" s="759" t="s">
        <v>644</v>
      </c>
      <c r="B86" s="760"/>
      <c r="C86" s="760"/>
      <c r="D86" s="760"/>
      <c r="E86" s="760"/>
      <c r="F86" s="760"/>
      <c r="G86" s="760"/>
      <c r="H86" s="760"/>
      <c r="I86" s="760"/>
      <c r="J86" s="760"/>
      <c r="K86" s="760"/>
      <c r="L86" s="760"/>
      <c r="M86" s="760"/>
      <c r="N86" s="760"/>
      <c r="O86" s="760"/>
      <c r="P86" s="760"/>
      <c r="Q86" s="760"/>
      <c r="R86" s="761"/>
      <c r="V86" s="41"/>
      <c r="W86" s="41"/>
      <c r="X86" s="41"/>
      <c r="Y86" s="41"/>
      <c r="Z86" s="41"/>
      <c r="AA86" s="41"/>
      <c r="AB86" s="44"/>
    </row>
    <row r="87" spans="1:28" s="306" customFormat="1" ht="15" x14ac:dyDescent="0.2">
      <c r="A87" s="194">
        <v>5</v>
      </c>
      <c r="B87" s="255" t="s">
        <v>376</v>
      </c>
      <c r="C87" s="114">
        <f t="shared" ref="C87" si="27">SUM(D87:R87)</f>
        <v>0</v>
      </c>
      <c r="D87" s="627"/>
      <c r="E87" s="627"/>
      <c r="F87" s="627"/>
      <c r="G87" s="627"/>
      <c r="H87" s="627"/>
      <c r="I87" s="627"/>
      <c r="J87" s="627"/>
      <c r="K87" s="627"/>
      <c r="L87" s="627"/>
      <c r="M87" s="627"/>
      <c r="N87" s="627"/>
      <c r="O87" s="627"/>
      <c r="P87" s="627"/>
      <c r="Q87" s="627"/>
      <c r="R87" s="627"/>
      <c r="V87" s="41"/>
      <c r="W87" s="41"/>
      <c r="X87" s="41"/>
      <c r="Y87" s="41"/>
      <c r="Z87" s="41"/>
      <c r="AA87" s="41"/>
      <c r="AB87" s="88"/>
    </row>
    <row r="88" spans="1:28" s="43" customFormat="1" ht="15" hidden="1" x14ac:dyDescent="0.2">
      <c r="A88" s="385"/>
      <c r="B88" s="300" t="s">
        <v>616</v>
      </c>
      <c r="C88" s="114" t="s">
        <v>637</v>
      </c>
      <c r="D88" s="627"/>
      <c r="E88" s="627"/>
      <c r="F88" s="627"/>
      <c r="G88" s="627"/>
      <c r="H88" s="627"/>
      <c r="I88" s="627"/>
      <c r="J88" s="627"/>
      <c r="K88" s="627"/>
      <c r="L88" s="627"/>
      <c r="M88" s="627"/>
      <c r="N88" s="627"/>
      <c r="O88" s="627"/>
      <c r="P88" s="627"/>
      <c r="Q88" s="627"/>
      <c r="R88" s="627"/>
      <c r="V88" s="41"/>
      <c r="W88" s="41"/>
      <c r="X88" s="43" t="s">
        <v>396</v>
      </c>
      <c r="Y88" s="133">
        <v>15.8</v>
      </c>
      <c r="Z88" s="41"/>
      <c r="AA88" s="41"/>
      <c r="AB88" s="44"/>
    </row>
    <row r="89" spans="1:28" s="43" customFormat="1" ht="15" hidden="1" x14ac:dyDescent="0.2">
      <c r="A89" s="385"/>
      <c r="B89" s="300" t="s">
        <v>617</v>
      </c>
      <c r="C89" s="114" t="s">
        <v>637</v>
      </c>
      <c r="D89" s="627"/>
      <c r="E89" s="627"/>
      <c r="F89" s="627"/>
      <c r="G89" s="627"/>
      <c r="H89" s="627"/>
      <c r="I89" s="627"/>
      <c r="J89" s="627"/>
      <c r="K89" s="627"/>
      <c r="L89" s="627"/>
      <c r="M89" s="627"/>
      <c r="N89" s="627"/>
      <c r="O89" s="627"/>
      <c r="P89" s="627"/>
      <c r="Q89" s="627"/>
      <c r="R89" s="627"/>
      <c r="X89" s="43" t="s">
        <v>397</v>
      </c>
      <c r="Y89" s="133">
        <v>5.2</v>
      </c>
      <c r="AB89" s="44"/>
    </row>
    <row r="90" spans="1:28" s="43" customFormat="1" ht="15" hidden="1" x14ac:dyDescent="0.2">
      <c r="A90" s="385"/>
      <c r="B90" s="300" t="s">
        <v>618</v>
      </c>
      <c r="C90" s="114" t="s">
        <v>637</v>
      </c>
      <c r="D90" s="627"/>
      <c r="E90" s="627"/>
      <c r="F90" s="627"/>
      <c r="G90" s="627"/>
      <c r="H90" s="627"/>
      <c r="I90" s="627"/>
      <c r="J90" s="627"/>
      <c r="K90" s="627"/>
      <c r="L90" s="627"/>
      <c r="M90" s="627"/>
      <c r="N90" s="627"/>
      <c r="O90" s="627"/>
      <c r="P90" s="627"/>
      <c r="Q90" s="627"/>
      <c r="R90" s="627"/>
      <c r="Y90" s="133"/>
      <c r="AB90" s="44"/>
    </row>
    <row r="91" spans="1:28" s="43" customFormat="1" ht="15" hidden="1" x14ac:dyDescent="0.2">
      <c r="A91" s="385"/>
      <c r="B91" s="300" t="s">
        <v>619</v>
      </c>
      <c r="C91" s="114" t="s">
        <v>637</v>
      </c>
      <c r="D91" s="627"/>
      <c r="E91" s="627"/>
      <c r="F91" s="627"/>
      <c r="G91" s="627"/>
      <c r="H91" s="627"/>
      <c r="I91" s="627"/>
      <c r="J91" s="627"/>
      <c r="K91" s="627"/>
      <c r="L91" s="627"/>
      <c r="M91" s="627"/>
      <c r="N91" s="627"/>
      <c r="O91" s="627"/>
      <c r="P91" s="627"/>
      <c r="Q91" s="627"/>
      <c r="R91" s="627"/>
      <c r="Y91" s="133"/>
      <c r="AB91" s="44"/>
    </row>
    <row r="92" spans="1:28" s="306" customFormat="1" ht="15" x14ac:dyDescent="0.2">
      <c r="A92" s="194">
        <v>6</v>
      </c>
      <c r="B92" s="255" t="s">
        <v>377</v>
      </c>
      <c r="C92" s="114">
        <f>SUM(D92:R92)</f>
        <v>0</v>
      </c>
      <c r="D92" s="627"/>
      <c r="E92" s="627"/>
      <c r="F92" s="627"/>
      <c r="G92" s="627"/>
      <c r="H92" s="627"/>
      <c r="I92" s="627"/>
      <c r="J92" s="627"/>
      <c r="K92" s="627"/>
      <c r="L92" s="627"/>
      <c r="M92" s="627"/>
      <c r="N92" s="627"/>
      <c r="O92" s="627"/>
      <c r="P92" s="627"/>
      <c r="Q92" s="627"/>
      <c r="R92" s="627"/>
      <c r="V92" s="43"/>
      <c r="W92" s="43"/>
      <c r="X92" s="43"/>
      <c r="Y92" s="133"/>
      <c r="Z92" s="43"/>
      <c r="AA92" s="43"/>
      <c r="AB92" s="88"/>
    </row>
    <row r="93" spans="1:28" s="43" customFormat="1" ht="15" hidden="1" x14ac:dyDescent="0.2">
      <c r="A93" s="385"/>
      <c r="B93" s="300" t="s">
        <v>610</v>
      </c>
      <c r="C93" s="114" t="s">
        <v>637</v>
      </c>
      <c r="D93" s="627"/>
      <c r="E93" s="627"/>
      <c r="F93" s="627"/>
      <c r="G93" s="627"/>
      <c r="H93" s="627"/>
      <c r="I93" s="627"/>
      <c r="J93" s="627"/>
      <c r="K93" s="627"/>
      <c r="L93" s="627"/>
      <c r="M93" s="627"/>
      <c r="N93" s="627"/>
      <c r="O93" s="627"/>
      <c r="P93" s="627"/>
      <c r="Q93" s="627"/>
      <c r="R93" s="627"/>
      <c r="Y93" s="133"/>
      <c r="AB93" s="44"/>
    </row>
    <row r="94" spans="1:28" s="43" customFormat="1" ht="15" hidden="1" x14ac:dyDescent="0.2">
      <c r="A94" s="385"/>
      <c r="B94" s="300" t="s">
        <v>621</v>
      </c>
      <c r="C94" s="114" t="s">
        <v>637</v>
      </c>
      <c r="D94" s="627"/>
      <c r="E94" s="627"/>
      <c r="F94" s="627"/>
      <c r="G94" s="627"/>
      <c r="H94" s="627"/>
      <c r="I94" s="627"/>
      <c r="J94" s="627"/>
      <c r="K94" s="627"/>
      <c r="L94" s="627"/>
      <c r="M94" s="627"/>
      <c r="N94" s="627"/>
      <c r="O94" s="627"/>
      <c r="P94" s="627"/>
      <c r="Q94" s="627"/>
      <c r="R94" s="627"/>
      <c r="V94" s="311"/>
      <c r="W94" s="311"/>
      <c r="X94" s="311"/>
      <c r="Y94" s="312"/>
      <c r="Z94" s="311"/>
      <c r="AA94" s="311"/>
      <c r="AB94" s="44"/>
    </row>
    <row r="95" spans="1:28" s="43" customFormat="1" ht="25.5" x14ac:dyDescent="0.2">
      <c r="A95" s="194">
        <v>7</v>
      </c>
      <c r="B95" s="253" t="s">
        <v>622</v>
      </c>
      <c r="C95" s="114">
        <f t="shared" ref="C95:C96" si="28">SUM(D95:R95)</f>
        <v>0</v>
      </c>
      <c r="D95" s="627"/>
      <c r="E95" s="627"/>
      <c r="F95" s="627"/>
      <c r="G95" s="627"/>
      <c r="H95" s="627"/>
      <c r="I95" s="627"/>
      <c r="J95" s="627"/>
      <c r="K95" s="627"/>
      <c r="L95" s="627"/>
      <c r="M95" s="627"/>
      <c r="N95" s="627"/>
      <c r="O95" s="627"/>
      <c r="P95" s="627"/>
      <c r="Q95" s="627"/>
      <c r="R95" s="627"/>
      <c r="V95" s="123"/>
      <c r="W95" s="123"/>
      <c r="X95" s="303"/>
      <c r="Y95" s="304"/>
      <c r="Z95" s="123"/>
      <c r="AA95" s="123"/>
      <c r="AB95" s="44"/>
    </row>
    <row r="96" spans="1:28" s="301" customFormat="1" ht="15" x14ac:dyDescent="0.2">
      <c r="A96" s="194">
        <v>8</v>
      </c>
      <c r="B96" s="253" t="s">
        <v>623</v>
      </c>
      <c r="C96" s="114">
        <f t="shared" si="28"/>
        <v>0</v>
      </c>
      <c r="D96" s="627"/>
      <c r="E96" s="627"/>
      <c r="F96" s="627"/>
      <c r="G96" s="627"/>
      <c r="H96" s="627"/>
      <c r="I96" s="627"/>
      <c r="J96" s="627"/>
      <c r="K96" s="627"/>
      <c r="L96" s="627"/>
      <c r="M96" s="627"/>
      <c r="N96" s="627"/>
      <c r="O96" s="627"/>
      <c r="P96" s="627"/>
      <c r="Q96" s="627"/>
      <c r="R96" s="627"/>
      <c r="V96" s="123"/>
      <c r="W96" s="123"/>
      <c r="X96" s="303"/>
      <c r="Y96" s="304"/>
      <c r="Z96" s="123"/>
      <c r="AA96" s="123"/>
      <c r="AB96" s="92"/>
    </row>
    <row r="97" spans="1:28" s="43" customFormat="1" ht="15" hidden="1" x14ac:dyDescent="0.2">
      <c r="A97" s="385"/>
      <c r="B97" s="300" t="s">
        <v>624</v>
      </c>
      <c r="C97" s="114" t="s">
        <v>637</v>
      </c>
      <c r="D97" s="627"/>
      <c r="E97" s="627"/>
      <c r="F97" s="627"/>
      <c r="G97" s="627"/>
      <c r="H97" s="627"/>
      <c r="I97" s="627"/>
      <c r="J97" s="627"/>
      <c r="K97" s="627"/>
      <c r="L97" s="627"/>
      <c r="M97" s="627"/>
      <c r="N97" s="627"/>
      <c r="O97" s="627"/>
      <c r="P97" s="627"/>
      <c r="Q97" s="627"/>
      <c r="R97" s="627"/>
      <c r="V97" s="123"/>
      <c r="W97" s="123"/>
      <c r="X97" s="303"/>
      <c r="Y97" s="304"/>
      <c r="Z97" s="123"/>
      <c r="AA97" s="123"/>
      <c r="AB97" s="44"/>
    </row>
    <row r="98" spans="1:28" s="43" customFormat="1" ht="15" hidden="1" x14ac:dyDescent="0.2">
      <c r="A98" s="385"/>
      <c r="B98" s="300" t="s">
        <v>625</v>
      </c>
      <c r="C98" s="114" t="s">
        <v>637</v>
      </c>
      <c r="D98" s="627"/>
      <c r="E98" s="627"/>
      <c r="F98" s="627"/>
      <c r="G98" s="627"/>
      <c r="H98" s="627"/>
      <c r="I98" s="627"/>
      <c r="J98" s="627"/>
      <c r="K98" s="627"/>
      <c r="L98" s="627"/>
      <c r="M98" s="627"/>
      <c r="N98" s="627"/>
      <c r="O98" s="627"/>
      <c r="P98" s="627"/>
      <c r="Q98" s="627"/>
      <c r="R98" s="627"/>
      <c r="V98" s="123"/>
      <c r="W98" s="123"/>
      <c r="X98" s="303"/>
      <c r="Y98" s="304"/>
      <c r="Z98" s="123"/>
      <c r="AA98" s="123"/>
      <c r="AB98" s="44"/>
    </row>
    <row r="99" spans="1:28" s="301" customFormat="1" ht="15" x14ac:dyDescent="0.2">
      <c r="A99" s="194">
        <v>9</v>
      </c>
      <c r="B99" s="253" t="s">
        <v>626</v>
      </c>
      <c r="C99" s="114"/>
      <c r="D99" s="627"/>
      <c r="E99" s="627"/>
      <c r="F99" s="627"/>
      <c r="G99" s="627"/>
      <c r="H99" s="627"/>
      <c r="I99" s="627"/>
      <c r="J99" s="627"/>
      <c r="K99" s="627"/>
      <c r="L99" s="627"/>
      <c r="M99" s="627"/>
      <c r="N99" s="627"/>
      <c r="O99" s="627"/>
      <c r="P99" s="627"/>
      <c r="Q99" s="627"/>
      <c r="R99" s="627"/>
      <c r="V99" s="123"/>
      <c r="W99" s="123"/>
      <c r="X99" s="303"/>
      <c r="Y99" s="304"/>
      <c r="Z99" s="123"/>
      <c r="AA99" s="123"/>
      <c r="AB99" s="92"/>
    </row>
    <row r="100" spans="1:28" s="43" customFormat="1" ht="15" hidden="1" x14ac:dyDescent="0.2">
      <c r="A100" s="385"/>
      <c r="B100" s="300" t="s">
        <v>624</v>
      </c>
      <c r="C100" s="114" t="s">
        <v>637</v>
      </c>
      <c r="D100" s="627"/>
      <c r="E100" s="627"/>
      <c r="F100" s="627"/>
      <c r="G100" s="627"/>
      <c r="H100" s="627"/>
      <c r="I100" s="627"/>
      <c r="J100" s="627"/>
      <c r="K100" s="627"/>
      <c r="L100" s="627"/>
      <c r="M100" s="627"/>
      <c r="N100" s="627"/>
      <c r="O100" s="627"/>
      <c r="P100" s="627"/>
      <c r="Q100" s="627"/>
      <c r="R100" s="627"/>
      <c r="V100" s="123"/>
      <c r="W100" s="123"/>
      <c r="X100" s="303"/>
      <c r="Y100" s="304"/>
      <c r="Z100" s="123"/>
      <c r="AA100" s="123"/>
      <c r="AB100" s="44"/>
    </row>
    <row r="101" spans="1:28" s="43" customFormat="1" ht="15" hidden="1" x14ac:dyDescent="0.2">
      <c r="A101" s="385"/>
      <c r="B101" s="300" t="s">
        <v>625</v>
      </c>
      <c r="C101" s="114" t="s">
        <v>637</v>
      </c>
      <c r="D101" s="627"/>
      <c r="E101" s="627"/>
      <c r="F101" s="627"/>
      <c r="G101" s="627"/>
      <c r="H101" s="627"/>
      <c r="I101" s="627"/>
      <c r="J101" s="627"/>
      <c r="K101" s="627"/>
      <c r="L101" s="627"/>
      <c r="M101" s="627"/>
      <c r="N101" s="627"/>
      <c r="O101" s="627"/>
      <c r="P101" s="627"/>
      <c r="Q101" s="627"/>
      <c r="R101" s="627"/>
      <c r="V101" s="123"/>
      <c r="W101" s="123"/>
      <c r="X101" s="303"/>
      <c r="Y101" s="304"/>
      <c r="Z101" s="123"/>
      <c r="AA101" s="123"/>
      <c r="AB101" s="44"/>
    </row>
    <row r="102" spans="1:28" s="301" customFormat="1" ht="15" x14ac:dyDescent="0.2">
      <c r="A102" s="194">
        <v>10</v>
      </c>
      <c r="B102" s="253" t="s">
        <v>627</v>
      </c>
      <c r="C102" s="114">
        <f>SUM(D102:R102)</f>
        <v>0</v>
      </c>
      <c r="D102" s="627"/>
      <c r="E102" s="627"/>
      <c r="F102" s="627"/>
      <c r="G102" s="627"/>
      <c r="H102" s="627"/>
      <c r="I102" s="627"/>
      <c r="J102" s="627"/>
      <c r="K102" s="627"/>
      <c r="L102" s="627"/>
      <c r="M102" s="627"/>
      <c r="N102" s="627"/>
      <c r="O102" s="627"/>
      <c r="P102" s="627"/>
      <c r="Q102" s="627"/>
      <c r="R102" s="627"/>
      <c r="V102" s="43"/>
      <c r="W102" s="43"/>
      <c r="X102" s="43"/>
      <c r="Y102" s="133"/>
      <c r="Z102" s="43"/>
      <c r="AA102" s="43"/>
      <c r="AB102" s="92"/>
    </row>
    <row r="103" spans="1:28" s="43" customFormat="1" ht="15" hidden="1" x14ac:dyDescent="0.2">
      <c r="A103" s="385"/>
      <c r="B103" s="300" t="s">
        <v>624</v>
      </c>
      <c r="C103" s="114" t="s">
        <v>637</v>
      </c>
      <c r="D103" s="161"/>
      <c r="E103" s="161"/>
      <c r="F103" s="161"/>
      <c r="G103" s="161"/>
      <c r="H103" s="161"/>
      <c r="I103" s="161"/>
      <c r="J103" s="161"/>
      <c r="K103" s="161"/>
      <c r="L103" s="161"/>
      <c r="M103" s="161"/>
      <c r="N103" s="161"/>
      <c r="O103" s="161"/>
      <c r="P103" s="161"/>
      <c r="Q103" s="161"/>
      <c r="R103" s="161"/>
      <c r="V103" s="6"/>
      <c r="W103" s="6"/>
      <c r="X103" s="6"/>
      <c r="Y103" s="6"/>
      <c r="Z103" s="6"/>
      <c r="AA103" s="6"/>
      <c r="AB103" s="44"/>
    </row>
    <row r="104" spans="1:28" s="43" customFormat="1" ht="15" hidden="1" x14ac:dyDescent="0.2">
      <c r="A104" s="385"/>
      <c r="B104" s="300" t="s">
        <v>625</v>
      </c>
      <c r="C104" s="114" t="s">
        <v>637</v>
      </c>
      <c r="D104" s="161"/>
      <c r="E104" s="161"/>
      <c r="F104" s="161"/>
      <c r="G104" s="161"/>
      <c r="H104" s="161"/>
      <c r="I104" s="161"/>
      <c r="J104" s="161"/>
      <c r="K104" s="161"/>
      <c r="L104" s="161"/>
      <c r="M104" s="161"/>
      <c r="N104" s="161"/>
      <c r="O104" s="161"/>
      <c r="P104" s="161"/>
      <c r="Q104" s="161"/>
      <c r="R104" s="161"/>
      <c r="V104"/>
      <c r="W104"/>
      <c r="X104"/>
      <c r="Y104"/>
      <c r="Z104"/>
      <c r="AA104"/>
      <c r="AB104" s="44"/>
    </row>
    <row r="105" spans="1:28" s="41" customFormat="1" ht="15" x14ac:dyDescent="0.2">
      <c r="A105" s="194"/>
      <c r="B105" s="254" t="s">
        <v>375</v>
      </c>
      <c r="C105" s="114">
        <f t="shared" ref="C105" si="29">SUM(D105:R105)</f>
        <v>0</v>
      </c>
      <c r="D105" s="114">
        <f>SUM(D87:D102)</f>
        <v>0</v>
      </c>
      <c r="E105" s="114">
        <f t="shared" ref="E105:R105" si="30">SUM(E87:E102)</f>
        <v>0</v>
      </c>
      <c r="F105" s="114">
        <f>SUM(F87:F102)</f>
        <v>0</v>
      </c>
      <c r="G105" s="114">
        <f t="shared" si="30"/>
        <v>0</v>
      </c>
      <c r="H105" s="114">
        <f t="shared" si="30"/>
        <v>0</v>
      </c>
      <c r="I105" s="114">
        <f t="shared" si="30"/>
        <v>0</v>
      </c>
      <c r="J105" s="114">
        <f t="shared" si="30"/>
        <v>0</v>
      </c>
      <c r="K105" s="114">
        <f t="shared" si="30"/>
        <v>0</v>
      </c>
      <c r="L105" s="114">
        <f t="shared" si="30"/>
        <v>0</v>
      </c>
      <c r="M105" s="114">
        <f t="shared" si="30"/>
        <v>0</v>
      </c>
      <c r="N105" s="114">
        <f t="shared" si="30"/>
        <v>0</v>
      </c>
      <c r="O105" s="114">
        <f t="shared" si="30"/>
        <v>0</v>
      </c>
      <c r="P105" s="114">
        <f t="shared" si="30"/>
        <v>0</v>
      </c>
      <c r="Q105" s="114">
        <f t="shared" si="30"/>
        <v>0</v>
      </c>
      <c r="R105" s="114">
        <f t="shared" si="30"/>
        <v>0</v>
      </c>
      <c r="V105" s="34"/>
      <c r="W105" s="34"/>
      <c r="X105" s="34"/>
      <c r="Y105" s="34"/>
      <c r="Z105" s="34"/>
      <c r="AA105" s="34"/>
      <c r="AB105" s="42"/>
    </row>
    <row r="106" spans="1:28" s="41" customFormat="1" ht="15" x14ac:dyDescent="0.2">
      <c r="A106" s="194">
        <v>11</v>
      </c>
      <c r="B106" s="253" t="s">
        <v>628</v>
      </c>
      <c r="C106" s="114">
        <f>SUM(D106:R106)</f>
        <v>0</v>
      </c>
      <c r="D106" s="632"/>
      <c r="E106" s="632"/>
      <c r="F106" s="632"/>
      <c r="G106" s="632"/>
      <c r="H106" s="632"/>
      <c r="I106" s="632"/>
      <c r="J106" s="632"/>
      <c r="K106" s="632"/>
      <c r="L106" s="632"/>
      <c r="M106" s="632"/>
      <c r="N106" s="632"/>
      <c r="O106" s="632"/>
      <c r="P106" s="632"/>
      <c r="Q106" s="632"/>
      <c r="R106" s="632"/>
      <c r="V106" s="34"/>
      <c r="W106" s="34"/>
      <c r="X106" s="34"/>
      <c r="Y106" s="34"/>
      <c r="Z106" s="34"/>
      <c r="AA106" s="34"/>
      <c r="AB106" s="42"/>
    </row>
    <row r="107" spans="1:28" s="41" customFormat="1" ht="15" hidden="1" x14ac:dyDescent="0.2">
      <c r="A107" s="385"/>
      <c r="B107" s="300" t="s">
        <v>629</v>
      </c>
      <c r="C107" s="114" t="s">
        <v>637</v>
      </c>
      <c r="D107" s="632"/>
      <c r="E107" s="632"/>
      <c r="F107" s="632"/>
      <c r="G107" s="632"/>
      <c r="H107" s="632"/>
      <c r="I107" s="632"/>
      <c r="J107" s="632"/>
      <c r="K107" s="632"/>
      <c r="L107" s="632"/>
      <c r="M107" s="632"/>
      <c r="N107" s="632"/>
      <c r="O107" s="632"/>
      <c r="P107" s="632"/>
      <c r="Q107" s="632"/>
      <c r="R107" s="632"/>
      <c r="V107" s="34"/>
      <c r="W107" s="34"/>
      <c r="X107" s="34"/>
      <c r="Y107" s="34"/>
      <c r="Z107" s="34"/>
      <c r="AA107" s="34"/>
      <c r="AB107" s="42"/>
    </row>
    <row r="108" spans="1:28" s="41" customFormat="1" ht="15" hidden="1" x14ac:dyDescent="0.2">
      <c r="A108" s="385"/>
      <c r="B108" s="300" t="s">
        <v>630</v>
      </c>
      <c r="C108" s="114" t="s">
        <v>637</v>
      </c>
      <c r="D108" s="632"/>
      <c r="E108" s="632"/>
      <c r="F108" s="632"/>
      <c r="G108" s="632"/>
      <c r="H108" s="632"/>
      <c r="I108" s="632"/>
      <c r="J108" s="632"/>
      <c r="K108" s="632"/>
      <c r="L108" s="632"/>
      <c r="M108" s="632"/>
      <c r="N108" s="632"/>
      <c r="O108" s="632"/>
      <c r="P108" s="632"/>
      <c r="Q108" s="632"/>
      <c r="R108" s="632"/>
      <c r="V108" s="368"/>
      <c r="W108" s="368"/>
      <c r="X108" s="368"/>
      <c r="Y108" s="368"/>
      <c r="Z108" s="368"/>
      <c r="AA108" s="368"/>
      <c r="AB108" s="42"/>
    </row>
    <row r="109" spans="1:28" s="41" customFormat="1" ht="15" hidden="1" x14ac:dyDescent="0.2">
      <c r="A109" s="385"/>
      <c r="B109" s="300" t="s">
        <v>631</v>
      </c>
      <c r="C109" s="114" t="s">
        <v>637</v>
      </c>
      <c r="D109" s="632"/>
      <c r="E109" s="632"/>
      <c r="F109" s="632"/>
      <c r="G109" s="632"/>
      <c r="H109" s="632"/>
      <c r="I109" s="632"/>
      <c r="J109" s="632"/>
      <c r="K109" s="632"/>
      <c r="L109" s="632"/>
      <c r="M109" s="632"/>
      <c r="N109" s="632"/>
      <c r="O109" s="632"/>
      <c r="P109" s="632"/>
      <c r="Q109" s="632"/>
      <c r="R109" s="632"/>
      <c r="V109" s="34"/>
      <c r="W109" s="34"/>
      <c r="X109" s="34"/>
      <c r="Y109" s="34"/>
      <c r="Z109" s="34"/>
      <c r="AA109" s="34"/>
      <c r="AB109" s="42"/>
    </row>
    <row r="110" spans="1:28" s="41" customFormat="1" ht="15" x14ac:dyDescent="0.2">
      <c r="A110" s="195">
        <v>12</v>
      </c>
      <c r="B110" s="255" t="s">
        <v>684</v>
      </c>
      <c r="C110" s="114">
        <f t="shared" ref="C110:C111" si="31">SUM(D110:R110)</f>
        <v>0</v>
      </c>
      <c r="D110" s="627"/>
      <c r="E110" s="627"/>
      <c r="F110" s="627"/>
      <c r="G110" s="627"/>
      <c r="H110" s="627"/>
      <c r="I110" s="627"/>
      <c r="J110" s="627"/>
      <c r="K110" s="627"/>
      <c r="L110" s="627"/>
      <c r="M110" s="627"/>
      <c r="N110" s="627"/>
      <c r="O110" s="627"/>
      <c r="P110" s="627"/>
      <c r="Q110" s="627"/>
      <c r="R110" s="627"/>
      <c r="V110" s="34"/>
      <c r="W110" s="34"/>
      <c r="X110" s="34"/>
      <c r="Y110" s="34"/>
      <c r="Z110" s="34"/>
      <c r="AA110" s="34"/>
      <c r="AB110" s="42"/>
    </row>
    <row r="111" spans="1:28" s="43" customFormat="1" ht="15" x14ac:dyDescent="0.2">
      <c r="A111" s="194"/>
      <c r="B111" s="254" t="s">
        <v>173</v>
      </c>
      <c r="C111" s="114">
        <f t="shared" si="31"/>
        <v>0</v>
      </c>
      <c r="D111" s="163">
        <f>D110+D106</f>
        <v>0</v>
      </c>
      <c r="E111" s="163">
        <f t="shared" ref="E111:R111" si="32">E110+E106</f>
        <v>0</v>
      </c>
      <c r="F111" s="163">
        <f t="shared" si="32"/>
        <v>0</v>
      </c>
      <c r="G111" s="163">
        <f t="shared" si="32"/>
        <v>0</v>
      </c>
      <c r="H111" s="163">
        <f t="shared" si="32"/>
        <v>0</v>
      </c>
      <c r="I111" s="163">
        <f t="shared" si="32"/>
        <v>0</v>
      </c>
      <c r="J111" s="163">
        <f t="shared" si="32"/>
        <v>0</v>
      </c>
      <c r="K111" s="163">
        <f t="shared" si="32"/>
        <v>0</v>
      </c>
      <c r="L111" s="163">
        <f t="shared" si="32"/>
        <v>0</v>
      </c>
      <c r="M111" s="163">
        <f t="shared" si="32"/>
        <v>0</v>
      </c>
      <c r="N111" s="163">
        <f t="shared" si="32"/>
        <v>0</v>
      </c>
      <c r="O111" s="163">
        <f t="shared" si="32"/>
        <v>0</v>
      </c>
      <c r="P111" s="163">
        <f t="shared" si="32"/>
        <v>0</v>
      </c>
      <c r="Q111" s="163">
        <f t="shared" si="32"/>
        <v>0</v>
      </c>
      <c r="R111" s="163">
        <f t="shared" si="32"/>
        <v>0</v>
      </c>
      <c r="V111" s="34"/>
      <c r="W111" s="34"/>
      <c r="X111" s="34"/>
      <c r="Y111" s="34"/>
      <c r="Z111" s="34"/>
      <c r="AA111" s="34"/>
      <c r="AB111" s="44"/>
    </row>
    <row r="112" spans="1:28" s="43" customFormat="1" ht="27.75" customHeight="1" x14ac:dyDescent="0.2">
      <c r="A112" s="194">
        <v>13</v>
      </c>
      <c r="B112" s="255" t="s">
        <v>562</v>
      </c>
      <c r="C112" s="114">
        <f>SUM(D112:R112)</f>
        <v>0</v>
      </c>
      <c r="D112" s="633"/>
      <c r="E112" s="633"/>
      <c r="F112" s="633"/>
      <c r="G112" s="633"/>
      <c r="H112" s="633"/>
      <c r="I112" s="633"/>
      <c r="J112" s="633"/>
      <c r="K112" s="633"/>
      <c r="L112" s="633"/>
      <c r="M112" s="633"/>
      <c r="N112" s="633"/>
      <c r="O112" s="633"/>
      <c r="P112" s="633"/>
      <c r="Q112" s="633"/>
      <c r="R112" s="633"/>
      <c r="V112" s="368"/>
      <c r="W112" s="368"/>
      <c r="X112" s="368"/>
      <c r="Y112" s="368"/>
      <c r="Z112" s="368"/>
      <c r="AA112" s="368"/>
      <c r="AB112" s="44"/>
    </row>
    <row r="113" spans="1:28" s="43" customFormat="1" ht="15" x14ac:dyDescent="0.2">
      <c r="A113" s="194"/>
      <c r="B113" s="256" t="s">
        <v>633</v>
      </c>
      <c r="C113" s="114">
        <f>SUM(D113:R113)</f>
        <v>0</v>
      </c>
      <c r="D113" s="633"/>
      <c r="E113" s="633"/>
      <c r="F113" s="633"/>
      <c r="G113" s="633"/>
      <c r="H113" s="633"/>
      <c r="I113" s="633"/>
      <c r="J113" s="633"/>
      <c r="K113" s="633"/>
      <c r="L113" s="633"/>
      <c r="M113" s="633"/>
      <c r="N113" s="633"/>
      <c r="O113" s="633"/>
      <c r="P113" s="633"/>
      <c r="Q113" s="633"/>
      <c r="R113" s="633"/>
      <c r="V113" s="301"/>
      <c r="W113" s="301"/>
      <c r="X113" s="301"/>
      <c r="Y113" s="340"/>
      <c r="Z113" s="301"/>
      <c r="AA113" s="301"/>
      <c r="AB113" s="44"/>
    </row>
    <row r="114" spans="1:28" s="43" customFormat="1" ht="14.25" hidden="1" customHeight="1" x14ac:dyDescent="0.2">
      <c r="A114" s="385"/>
      <c r="B114" s="300" t="s">
        <v>632</v>
      </c>
      <c r="C114" s="114" t="s">
        <v>637</v>
      </c>
      <c r="D114" s="633"/>
      <c r="E114" s="633"/>
      <c r="F114" s="633"/>
      <c r="G114" s="633"/>
      <c r="H114" s="633"/>
      <c r="I114" s="633"/>
      <c r="J114" s="633"/>
      <c r="K114" s="633"/>
      <c r="L114" s="633"/>
      <c r="M114" s="633"/>
      <c r="N114" s="633"/>
      <c r="O114" s="633"/>
      <c r="P114" s="633"/>
      <c r="Q114" s="633"/>
      <c r="R114" s="633"/>
      <c r="V114" s="368"/>
      <c r="W114" s="368"/>
      <c r="X114" s="368"/>
      <c r="Y114" s="368"/>
      <c r="Z114" s="368"/>
      <c r="AA114" s="368"/>
      <c r="AB114" s="44"/>
    </row>
    <row r="115" spans="1:28" s="43" customFormat="1" ht="15" hidden="1" x14ac:dyDescent="0.2">
      <c r="A115" s="385"/>
      <c r="B115" s="300" t="s">
        <v>609</v>
      </c>
      <c r="C115" s="114" t="s">
        <v>637</v>
      </c>
      <c r="D115" s="633"/>
      <c r="E115" s="633"/>
      <c r="F115" s="633"/>
      <c r="G115" s="633"/>
      <c r="H115" s="633"/>
      <c r="I115" s="633"/>
      <c r="J115" s="633"/>
      <c r="K115" s="633"/>
      <c r="L115" s="633"/>
      <c r="M115" s="633"/>
      <c r="N115" s="633"/>
      <c r="O115" s="633"/>
      <c r="P115" s="633"/>
      <c r="Q115" s="633"/>
      <c r="R115" s="633"/>
      <c r="V115" s="34"/>
      <c r="W115" s="34"/>
      <c r="X115" s="34"/>
      <c r="Y115" s="34"/>
      <c r="Z115" s="34"/>
      <c r="AA115" s="34"/>
      <c r="AB115" s="44"/>
    </row>
    <row r="116" spans="1:28" s="311" customFormat="1" ht="15" x14ac:dyDescent="0.2">
      <c r="A116" s="308">
        <v>14</v>
      </c>
      <c r="B116" s="309" t="s">
        <v>550</v>
      </c>
      <c r="C116" s="310">
        <f t="shared" ref="C116:C124" si="33">SUM(D116:R116)</f>
        <v>0</v>
      </c>
      <c r="D116" s="634"/>
      <c r="E116" s="634"/>
      <c r="F116" s="634"/>
      <c r="G116" s="634"/>
      <c r="H116" s="634"/>
      <c r="I116" s="634"/>
      <c r="J116" s="634"/>
      <c r="K116" s="634"/>
      <c r="L116" s="634"/>
      <c r="M116" s="634"/>
      <c r="N116" s="634"/>
      <c r="O116" s="634"/>
      <c r="P116" s="634"/>
      <c r="Q116" s="634"/>
      <c r="R116" s="634"/>
      <c r="V116" s="34"/>
      <c r="W116" s="34"/>
      <c r="X116" s="34"/>
      <c r="Y116" s="34"/>
      <c r="Z116" s="34"/>
      <c r="AA116" s="34"/>
      <c r="AB116" s="313"/>
    </row>
    <row r="117" spans="1:28" s="123" customFormat="1" ht="40.5" customHeight="1" thickBot="1" x14ac:dyDescent="0.25">
      <c r="A117" s="316">
        <v>15</v>
      </c>
      <c r="B117" s="317" t="s">
        <v>634</v>
      </c>
      <c r="C117" s="356">
        <f t="shared" si="33"/>
        <v>0</v>
      </c>
      <c r="D117" s="631"/>
      <c r="E117" s="631"/>
      <c r="F117" s="631"/>
      <c r="G117" s="631"/>
      <c r="H117" s="631"/>
      <c r="I117" s="631"/>
      <c r="J117" s="635"/>
      <c r="K117" s="631"/>
      <c r="L117" s="631"/>
      <c r="M117" s="631"/>
      <c r="N117" s="631"/>
      <c r="O117" s="631"/>
      <c r="P117" s="631"/>
      <c r="Q117" s="631"/>
      <c r="R117" s="631"/>
      <c r="V117" s="34"/>
      <c r="W117" s="34"/>
      <c r="X117" s="34"/>
      <c r="Y117" s="34"/>
      <c r="Z117" s="34"/>
      <c r="AA117" s="34"/>
    </row>
    <row r="118" spans="1:28" s="123" customFormat="1" ht="29.25" customHeight="1" thickTop="1" thickBot="1" x14ac:dyDescent="0.25">
      <c r="A118" s="324"/>
      <c r="B118" s="325" t="s">
        <v>663</v>
      </c>
      <c r="C118" s="328">
        <f t="shared" si="33"/>
        <v>0</v>
      </c>
      <c r="D118" s="334">
        <f>D105+D111+D112+D117</f>
        <v>0</v>
      </c>
      <c r="E118" s="334">
        <f t="shared" ref="E118" si="34">E105+E111+E112+E117</f>
        <v>0</v>
      </c>
      <c r="F118" s="334">
        <f t="shared" ref="F118" si="35">F105+F111+F112+F117</f>
        <v>0</v>
      </c>
      <c r="G118" s="334">
        <f t="shared" ref="G118" si="36">G105+G111+G112+G117</f>
        <v>0</v>
      </c>
      <c r="H118" s="334">
        <f t="shared" ref="H118" si="37">H105+H111+H112+H117</f>
        <v>0</v>
      </c>
      <c r="I118" s="334">
        <f t="shared" ref="I118" si="38">I105+I111+I112+I117</f>
        <v>0</v>
      </c>
      <c r="J118" s="334">
        <f t="shared" ref="J118" si="39">J105+J111+J112+J117</f>
        <v>0</v>
      </c>
      <c r="K118" s="334">
        <f t="shared" ref="K118" si="40">K105+K111+K112+K117</f>
        <v>0</v>
      </c>
      <c r="L118" s="334">
        <f t="shared" ref="L118" si="41">L105+L111+L112+L117</f>
        <v>0</v>
      </c>
      <c r="M118" s="334">
        <f t="shared" ref="M118" si="42">M105+M111+M112+M117</f>
        <v>0</v>
      </c>
      <c r="N118" s="334">
        <f t="shared" ref="N118" si="43">N105+N111+N112+N117</f>
        <v>0</v>
      </c>
      <c r="O118" s="334">
        <f t="shared" ref="O118" si="44">O105+O111+O112+O117</f>
        <v>0</v>
      </c>
      <c r="P118" s="334">
        <f t="shared" ref="P118" si="45">P105+P111+P112+P117</f>
        <v>0</v>
      </c>
      <c r="Q118" s="334">
        <f t="shared" ref="Q118" si="46">Q105+Q111+Q112+Q117</f>
        <v>0</v>
      </c>
      <c r="R118" s="334">
        <f>R105+R111+R112+R117</f>
        <v>0</v>
      </c>
      <c r="V118" s="368"/>
      <c r="W118" s="368"/>
      <c r="X118" s="368"/>
      <c r="Y118" s="368"/>
      <c r="Z118" s="368"/>
      <c r="AA118" s="368"/>
    </row>
    <row r="119" spans="1:28" s="123" customFormat="1" ht="31.5" customHeight="1" thickTop="1" thickBot="1" x14ac:dyDescent="0.25">
      <c r="A119" s="324"/>
      <c r="B119" s="325" t="s">
        <v>645</v>
      </c>
      <c r="C119" s="328">
        <f t="shared" si="33"/>
        <v>0</v>
      </c>
      <c r="D119" s="334">
        <f>D84-D118</f>
        <v>0</v>
      </c>
      <c r="E119" s="334">
        <f t="shared" ref="E119" si="47">E84-E118</f>
        <v>0</v>
      </c>
      <c r="F119" s="334">
        <f t="shared" ref="F119" si="48">F84-F118</f>
        <v>0</v>
      </c>
      <c r="G119" s="334">
        <f t="shared" ref="G119" si="49">G84-G118</f>
        <v>0</v>
      </c>
      <c r="H119" s="334">
        <f t="shared" ref="H119" si="50">H84-H118</f>
        <v>0</v>
      </c>
      <c r="I119" s="334">
        <f t="shared" ref="I119" si="51">I84-I118</f>
        <v>0</v>
      </c>
      <c r="J119" s="334">
        <f t="shared" ref="J119" si="52">J84-J118</f>
        <v>0</v>
      </c>
      <c r="K119" s="334">
        <f t="shared" ref="K119" si="53">K84-K118</f>
        <v>0</v>
      </c>
      <c r="L119" s="334">
        <f t="shared" ref="L119" si="54">L84-L118</f>
        <v>0</v>
      </c>
      <c r="M119" s="334">
        <f t="shared" ref="M119" si="55">M84-M118</f>
        <v>0</v>
      </c>
      <c r="N119" s="334">
        <f t="shared" ref="N119" si="56">N84-N118</f>
        <v>0</v>
      </c>
      <c r="O119" s="334">
        <f t="shared" ref="O119" si="57">O84-O118</f>
        <v>0</v>
      </c>
      <c r="P119" s="334">
        <f t="shared" ref="P119" si="58">P84-P118</f>
        <v>0</v>
      </c>
      <c r="Q119" s="334">
        <f t="shared" ref="Q119" si="59">Q84-Q118</f>
        <v>0</v>
      </c>
      <c r="R119" s="334">
        <f t="shared" ref="R119" si="60">R84-R118</f>
        <v>0</v>
      </c>
      <c r="V119" s="301"/>
      <c r="W119" s="301"/>
      <c r="X119" s="301"/>
      <c r="Y119" s="340"/>
      <c r="Z119" s="301"/>
      <c r="AA119" s="301"/>
    </row>
    <row r="120" spans="1:28" s="123" customFormat="1" ht="17.25" customHeight="1" thickTop="1" x14ac:dyDescent="0.2">
      <c r="A120" s="322">
        <v>16</v>
      </c>
      <c r="B120" s="323" t="s">
        <v>506</v>
      </c>
      <c r="C120" s="504">
        <f t="shared" si="33"/>
        <v>0</v>
      </c>
      <c r="D120" s="636"/>
      <c r="E120" s="636"/>
      <c r="F120" s="636"/>
      <c r="G120" s="636"/>
      <c r="H120" s="636"/>
      <c r="I120" s="636"/>
      <c r="J120" s="637"/>
      <c r="K120" s="636"/>
      <c r="L120" s="636"/>
      <c r="M120" s="636"/>
      <c r="N120" s="636"/>
      <c r="O120" s="636"/>
      <c r="P120" s="636"/>
      <c r="Q120" s="636"/>
      <c r="R120" s="636"/>
      <c r="V120" s="301"/>
      <c r="W120" s="301"/>
      <c r="X120" s="301"/>
      <c r="Y120" s="340"/>
      <c r="Z120" s="301"/>
      <c r="AA120" s="301"/>
    </row>
    <row r="121" spans="1:28" s="123" customFormat="1" ht="17.25" customHeight="1" x14ac:dyDescent="0.2">
      <c r="A121" s="302">
        <v>17</v>
      </c>
      <c r="B121" s="204" t="s">
        <v>508</v>
      </c>
      <c r="C121" s="114">
        <f t="shared" si="33"/>
        <v>0</v>
      </c>
      <c r="D121" s="627"/>
      <c r="E121" s="627"/>
      <c r="F121" s="627"/>
      <c r="G121" s="627"/>
      <c r="H121" s="627"/>
      <c r="I121" s="627"/>
      <c r="J121" s="630"/>
      <c r="K121" s="627"/>
      <c r="L121" s="627"/>
      <c r="M121" s="627"/>
      <c r="N121" s="627"/>
      <c r="O121" s="627"/>
      <c r="P121" s="627"/>
      <c r="Q121" s="627"/>
      <c r="R121" s="627"/>
      <c r="V121" s="301"/>
      <c r="W121" s="301"/>
      <c r="X121" s="301"/>
      <c r="Y121" s="340"/>
      <c r="Z121" s="301"/>
      <c r="AA121" s="301"/>
    </row>
    <row r="122" spans="1:28" s="123" customFormat="1" ht="17.25" customHeight="1" thickBot="1" x14ac:dyDescent="0.25">
      <c r="A122" s="316">
        <v>18</v>
      </c>
      <c r="B122" s="319" t="s">
        <v>635</v>
      </c>
      <c r="C122" s="356">
        <f t="shared" si="33"/>
        <v>0</v>
      </c>
      <c r="D122" s="631"/>
      <c r="E122" s="631"/>
      <c r="F122" s="631"/>
      <c r="G122" s="631"/>
      <c r="H122" s="631"/>
      <c r="I122" s="631"/>
      <c r="J122" s="635"/>
      <c r="K122" s="631"/>
      <c r="L122" s="631"/>
      <c r="M122" s="631"/>
      <c r="N122" s="631"/>
      <c r="O122" s="631"/>
      <c r="P122" s="631"/>
      <c r="Q122" s="631"/>
      <c r="R122" s="631"/>
      <c r="X122" s="306"/>
      <c r="Y122" s="307"/>
    </row>
    <row r="123" spans="1:28" s="123" customFormat="1" ht="16.5" customHeight="1" thickTop="1" thickBot="1" x14ac:dyDescent="0.25">
      <c r="A123" s="324"/>
      <c r="B123" s="325" t="s">
        <v>646</v>
      </c>
      <c r="C123" s="328">
        <f t="shared" si="33"/>
        <v>0</v>
      </c>
      <c r="D123" s="334">
        <f>D120-D121+D122</f>
        <v>0</v>
      </c>
      <c r="E123" s="334">
        <f t="shared" ref="E123" si="61">E120-E121+E122</f>
        <v>0</v>
      </c>
      <c r="F123" s="334">
        <f t="shared" ref="F123" si="62">F120-F121+F122</f>
        <v>0</v>
      </c>
      <c r="G123" s="334">
        <f t="shared" ref="G123" si="63">G120-G121+G122</f>
        <v>0</v>
      </c>
      <c r="H123" s="334">
        <f t="shared" ref="H123" si="64">H120-H121+H122</f>
        <v>0</v>
      </c>
      <c r="I123" s="334">
        <f t="shared" ref="I123" si="65">I120-I121+I122</f>
        <v>0</v>
      </c>
      <c r="J123" s="334">
        <f t="shared" ref="J123" si="66">J120-J121+J122</f>
        <v>0</v>
      </c>
      <c r="K123" s="334">
        <f t="shared" ref="K123" si="67">K120-K121+K122</f>
        <v>0</v>
      </c>
      <c r="L123" s="334">
        <f t="shared" ref="L123" si="68">L120-L121+L122</f>
        <v>0</v>
      </c>
      <c r="M123" s="334">
        <f t="shared" ref="M123" si="69">M120-M121+M122</f>
        <v>0</v>
      </c>
      <c r="N123" s="334">
        <f t="shared" ref="N123" si="70">N120-N121+N122</f>
        <v>0</v>
      </c>
      <c r="O123" s="334">
        <f t="shared" ref="O123" si="71">O120-O121+O122</f>
        <v>0</v>
      </c>
      <c r="P123" s="334">
        <f t="shared" ref="P123" si="72">P120-P121+P122</f>
        <v>0</v>
      </c>
      <c r="Q123" s="334">
        <f t="shared" ref="Q123" si="73">Q120-Q121+Q122</f>
        <v>0</v>
      </c>
      <c r="R123" s="334">
        <f t="shared" ref="R123" si="74">R120-R121+R122</f>
        <v>0</v>
      </c>
      <c r="X123" s="306"/>
      <c r="Y123" s="307"/>
    </row>
    <row r="124" spans="1:28" s="43" customFormat="1" ht="27" thickTop="1" thickBot="1" x14ac:dyDescent="0.25">
      <c r="A124" s="330"/>
      <c r="B124" s="327" t="s">
        <v>647</v>
      </c>
      <c r="C124" s="328">
        <f t="shared" si="33"/>
        <v>0</v>
      </c>
      <c r="D124" s="328">
        <f>D119-D123</f>
        <v>0</v>
      </c>
      <c r="E124" s="328">
        <f t="shared" ref="E124" si="75">E119-E123</f>
        <v>0</v>
      </c>
      <c r="F124" s="328">
        <f t="shared" ref="F124" si="76">F119-F123</f>
        <v>0</v>
      </c>
      <c r="G124" s="328">
        <f t="shared" ref="G124" si="77">G119-G123</f>
        <v>0</v>
      </c>
      <c r="H124" s="328">
        <f t="shared" ref="H124" si="78">H119-H123</f>
        <v>0</v>
      </c>
      <c r="I124" s="328">
        <f t="shared" ref="I124" si="79">I119-I123</f>
        <v>0</v>
      </c>
      <c r="J124" s="328">
        <f t="shared" ref="J124" si="80">J119-J123</f>
        <v>0</v>
      </c>
      <c r="K124" s="328">
        <f t="shared" ref="K124" si="81">K119-K123</f>
        <v>0</v>
      </c>
      <c r="L124" s="328">
        <f t="shared" ref="L124" si="82">L119-L123</f>
        <v>0</v>
      </c>
      <c r="M124" s="328">
        <f t="shared" ref="M124" si="83">M119-M123</f>
        <v>0</v>
      </c>
      <c r="N124" s="328">
        <f t="shared" ref="N124" si="84">N119-N123</f>
        <v>0</v>
      </c>
      <c r="O124" s="328">
        <f t="shared" ref="O124" si="85">O119-O123</f>
        <v>0</v>
      </c>
      <c r="P124" s="328">
        <f t="shared" ref="P124" si="86">P119-P123</f>
        <v>0</v>
      </c>
      <c r="Q124" s="328">
        <f t="shared" ref="Q124" si="87">Q119-Q123</f>
        <v>0</v>
      </c>
      <c r="R124" s="328">
        <f t="shared" ref="R124" si="88">R119-R123</f>
        <v>0</v>
      </c>
      <c r="V124" s="4"/>
      <c r="W124" s="4"/>
      <c r="X124" s="41"/>
      <c r="Y124" s="196"/>
      <c r="Z124" s="4"/>
      <c r="AA124" s="4"/>
      <c r="AB124" s="44"/>
    </row>
    <row r="125" spans="1:28" s="6" customFormat="1" ht="25.5" customHeight="1" thickTop="1" x14ac:dyDescent="0.2">
      <c r="A125" s="762" t="s">
        <v>521</v>
      </c>
      <c r="B125" s="763"/>
      <c r="C125" s="763"/>
      <c r="D125" s="763"/>
      <c r="E125" s="763"/>
      <c r="F125" s="763"/>
      <c r="G125" s="763"/>
      <c r="H125" s="763"/>
      <c r="I125" s="763"/>
      <c r="J125" s="763"/>
      <c r="K125" s="763"/>
      <c r="L125" s="763"/>
      <c r="M125" s="763"/>
      <c r="N125" s="763"/>
      <c r="O125" s="763"/>
      <c r="P125" s="763"/>
      <c r="Q125" s="763"/>
      <c r="R125" s="764"/>
      <c r="V125" s="4"/>
      <c r="W125" s="4"/>
      <c r="X125" s="41"/>
      <c r="Y125" s="196"/>
      <c r="Z125" s="4"/>
      <c r="AA125" s="4"/>
    </row>
    <row r="126" spans="1:28" ht="15" x14ac:dyDescent="0.2">
      <c r="A126" s="765" t="s">
        <v>532</v>
      </c>
      <c r="B126" s="766"/>
      <c r="C126" s="766"/>
      <c r="D126" s="766"/>
      <c r="E126" s="766"/>
      <c r="F126" s="766"/>
      <c r="G126" s="766"/>
      <c r="H126" s="766"/>
      <c r="I126" s="767"/>
      <c r="J126" s="767"/>
      <c r="K126" s="767"/>
      <c r="L126" s="767"/>
      <c r="M126" s="767"/>
      <c r="N126" s="767"/>
      <c r="O126" s="767"/>
      <c r="P126" s="767"/>
      <c r="Q126" s="767"/>
      <c r="R126" s="768"/>
      <c r="V126" s="4"/>
      <c r="W126" s="4"/>
      <c r="X126" s="41"/>
      <c r="Y126" s="196"/>
      <c r="Z126" s="4"/>
      <c r="AA126" s="4"/>
    </row>
    <row r="127" spans="1:28" s="34" customFormat="1" ht="25.5" x14ac:dyDescent="0.25">
      <c r="A127" s="305">
        <v>19</v>
      </c>
      <c r="B127" s="200" t="s">
        <v>476</v>
      </c>
      <c r="C127" s="367">
        <f>SUM(D127:R127)</f>
        <v>0</v>
      </c>
      <c r="D127" s="341">
        <f>'7 Investitie'!E102</f>
        <v>0</v>
      </c>
      <c r="E127" s="341">
        <f>'7 Investitie'!F102</f>
        <v>0</v>
      </c>
      <c r="F127" s="341">
        <f>'7 Investitie'!G102</f>
        <v>0</v>
      </c>
      <c r="G127" s="341">
        <f>'7 Investitie'!H102</f>
        <v>0</v>
      </c>
      <c r="H127" s="341">
        <f>'7 Investitie'!I102</f>
        <v>0</v>
      </c>
      <c r="I127" s="332"/>
      <c r="J127" s="342"/>
      <c r="K127" s="332"/>
      <c r="L127" s="332"/>
      <c r="M127" s="332"/>
      <c r="N127" s="332"/>
      <c r="O127" s="60"/>
      <c r="P127" s="60"/>
      <c r="Q127" s="60"/>
      <c r="R127" s="60"/>
      <c r="V127" s="4"/>
      <c r="W127" s="4"/>
      <c r="X127" s="41"/>
      <c r="Y127" s="196"/>
      <c r="Z127" s="4"/>
      <c r="AA127" s="4"/>
    </row>
    <row r="128" spans="1:28" s="34" customFormat="1" ht="15.75" x14ac:dyDescent="0.25">
      <c r="A128" s="305">
        <v>20</v>
      </c>
      <c r="B128" s="200" t="s">
        <v>657</v>
      </c>
      <c r="C128" s="367">
        <f t="shared" ref="C128:C130" si="89">SUM(D128:R128)</f>
        <v>0</v>
      </c>
      <c r="D128" s="341">
        <f>'7 Investitie'!E103</f>
        <v>0</v>
      </c>
      <c r="E128" s="341">
        <f>'7 Investitie'!F103</f>
        <v>0</v>
      </c>
      <c r="F128" s="341">
        <f>'7 Investitie'!G103</f>
        <v>0</v>
      </c>
      <c r="G128" s="341">
        <f>'7 Investitie'!H103</f>
        <v>0</v>
      </c>
      <c r="H128" s="341">
        <f>'7 Investitie'!I103</f>
        <v>0</v>
      </c>
      <c r="I128" s="332"/>
      <c r="J128" s="342"/>
      <c r="K128" s="332"/>
      <c r="L128" s="332"/>
      <c r="M128" s="332"/>
      <c r="N128" s="332"/>
      <c r="O128" s="60"/>
      <c r="P128" s="60"/>
      <c r="Q128" s="60"/>
      <c r="R128" s="60"/>
      <c r="V128" s="36"/>
      <c r="W128" s="36"/>
      <c r="X128" s="36"/>
      <c r="Y128" s="36"/>
      <c r="Z128" s="36"/>
      <c r="AA128" s="36"/>
    </row>
    <row r="129" spans="1:28" s="34" customFormat="1" ht="15.75" x14ac:dyDescent="0.25">
      <c r="A129" s="305">
        <v>21</v>
      </c>
      <c r="B129" s="200" t="s">
        <v>482</v>
      </c>
      <c r="C129" s="367">
        <f t="shared" si="89"/>
        <v>0</v>
      </c>
      <c r="D129" s="341">
        <f>'7 Investitie'!E100</f>
        <v>0</v>
      </c>
      <c r="E129" s="341">
        <f>'7 Investitie'!F100</f>
        <v>0</v>
      </c>
      <c r="F129" s="341">
        <f>'7 Investitie'!G100</f>
        <v>0</v>
      </c>
      <c r="G129" s="341">
        <f>'7 Investitie'!H100</f>
        <v>0</v>
      </c>
      <c r="H129" s="341">
        <f>'7 Investitie'!I100</f>
        <v>0</v>
      </c>
      <c r="I129" s="332"/>
      <c r="J129" s="342"/>
      <c r="K129" s="332"/>
      <c r="L129" s="332"/>
      <c r="M129" s="332"/>
      <c r="N129" s="332"/>
      <c r="O129" s="60"/>
      <c r="P129" s="60"/>
      <c r="Q129" s="60"/>
      <c r="R129" s="60"/>
      <c r="V129" s="35"/>
      <c r="W129" s="35"/>
      <c r="X129" s="35"/>
      <c r="Y129" s="35"/>
      <c r="Z129" s="35"/>
      <c r="AA129" s="35"/>
    </row>
    <row r="130" spans="1:28" s="368" customFormat="1" ht="25.5" x14ac:dyDescent="0.25">
      <c r="A130" s="365"/>
      <c r="B130" s="366" t="s">
        <v>665</v>
      </c>
      <c r="C130" s="367">
        <f t="shared" si="89"/>
        <v>0</v>
      </c>
      <c r="D130" s="367">
        <f>SUM(D127:D129)</f>
        <v>0</v>
      </c>
      <c r="E130" s="367">
        <f t="shared" ref="E130:H130" si="90">SUM(E127:E129)</f>
        <v>0</v>
      </c>
      <c r="F130" s="367">
        <f t="shared" si="90"/>
        <v>0</v>
      </c>
      <c r="G130" s="367">
        <f t="shared" si="90"/>
        <v>0</v>
      </c>
      <c r="H130" s="367">
        <f t="shared" si="90"/>
        <v>0</v>
      </c>
      <c r="I130" s="376"/>
      <c r="J130" s="377"/>
      <c r="K130" s="376"/>
      <c r="L130" s="376"/>
      <c r="M130" s="376"/>
      <c r="N130" s="376"/>
      <c r="O130" s="40"/>
      <c r="P130" s="40"/>
      <c r="Q130" s="40"/>
      <c r="R130" s="40"/>
      <c r="V130" s="35"/>
      <c r="W130" s="35"/>
      <c r="X130" s="35"/>
      <c r="Y130" s="35"/>
      <c r="Z130" s="35"/>
      <c r="AA130" s="35"/>
    </row>
    <row r="131" spans="1:28" s="34" customFormat="1" ht="15.75" customHeight="1" x14ac:dyDescent="0.2">
      <c r="A131" s="765" t="s">
        <v>533</v>
      </c>
      <c r="B131" s="766"/>
      <c r="C131" s="766"/>
      <c r="D131" s="766"/>
      <c r="E131" s="766"/>
      <c r="F131" s="766"/>
      <c r="G131" s="766"/>
      <c r="H131" s="766"/>
      <c r="I131" s="769"/>
      <c r="J131" s="769"/>
      <c r="K131" s="769"/>
      <c r="L131" s="769"/>
      <c r="M131" s="769"/>
      <c r="N131" s="769"/>
      <c r="O131" s="769"/>
      <c r="P131" s="769"/>
      <c r="Q131" s="769"/>
      <c r="R131" s="770"/>
      <c r="V131" s="35"/>
      <c r="W131" s="35"/>
      <c r="X131" s="35"/>
      <c r="Y131" s="35"/>
      <c r="Z131" s="35"/>
      <c r="AA131" s="35"/>
    </row>
    <row r="132" spans="1:28" s="34" customFormat="1" ht="15.75" x14ac:dyDescent="0.25">
      <c r="A132" s="305">
        <v>22</v>
      </c>
      <c r="B132" s="200" t="s">
        <v>658</v>
      </c>
      <c r="C132" s="213">
        <f t="shared" ref="C132:C135" si="91">SUM(D132:R132)</f>
        <v>0</v>
      </c>
      <c r="D132" s="627"/>
      <c r="E132" s="627"/>
      <c r="F132" s="627"/>
      <c r="G132" s="627"/>
      <c r="H132" s="627"/>
      <c r="I132" s="638"/>
      <c r="J132" s="630"/>
      <c r="K132" s="638"/>
      <c r="L132" s="638"/>
      <c r="M132" s="638"/>
      <c r="N132" s="638"/>
      <c r="O132" s="627"/>
      <c r="P132" s="627"/>
      <c r="Q132" s="627"/>
      <c r="R132" s="627"/>
      <c r="V132" s="35"/>
      <c r="W132" s="35"/>
      <c r="X132" s="35"/>
      <c r="Y132" s="35"/>
      <c r="Z132" s="35"/>
      <c r="AA132" s="35"/>
    </row>
    <row r="133" spans="1:28" s="34" customFormat="1" ht="15" x14ac:dyDescent="0.2">
      <c r="A133" s="305"/>
      <c r="B133" s="201" t="s">
        <v>515</v>
      </c>
      <c r="C133" s="213">
        <f t="shared" si="91"/>
        <v>0</v>
      </c>
      <c r="D133" s="341">
        <f>'7 Investitie'!E110</f>
        <v>0</v>
      </c>
      <c r="E133" s="341">
        <f>'7 Investitie'!F110</f>
        <v>0</v>
      </c>
      <c r="F133" s="341">
        <f>'7 Investitie'!G110</f>
        <v>0</v>
      </c>
      <c r="G133" s="341">
        <f>'7 Investitie'!H110</f>
        <v>0</v>
      </c>
      <c r="H133" s="341">
        <f>'7 Investitie'!I110</f>
        <v>0</v>
      </c>
      <c r="I133" s="341">
        <f>'7 Investitie'!J110</f>
        <v>0</v>
      </c>
      <c r="J133" s="341">
        <f>'7 Investitie'!K110</f>
        <v>0</v>
      </c>
      <c r="K133" s="341">
        <f>'7 Investitie'!L110</f>
        <v>0</v>
      </c>
      <c r="L133" s="341">
        <f>'7 Investitie'!M110</f>
        <v>0</v>
      </c>
      <c r="M133" s="341">
        <f>'7 Investitie'!N110</f>
        <v>0</v>
      </c>
      <c r="N133" s="341">
        <f>'7 Investitie'!O110</f>
        <v>0</v>
      </c>
      <c r="O133" s="341">
        <f>'7 Investitie'!P110</f>
        <v>0</v>
      </c>
      <c r="P133" s="341">
        <f>'7 Investitie'!Q110</f>
        <v>0</v>
      </c>
      <c r="Q133" s="341">
        <f>'7 Investitie'!R110</f>
        <v>0</v>
      </c>
      <c r="R133" s="341">
        <f>'7 Investitie'!S110</f>
        <v>0</v>
      </c>
      <c r="V133" s="35"/>
      <c r="W133" s="35"/>
      <c r="X133" s="35"/>
      <c r="Y133" s="35"/>
      <c r="Z133" s="35"/>
      <c r="AA133" s="35"/>
    </row>
    <row r="134" spans="1:28" s="368" customFormat="1" ht="15.75" thickBot="1" x14ac:dyDescent="0.25">
      <c r="A134" s="365"/>
      <c r="B134" s="366" t="s">
        <v>666</v>
      </c>
      <c r="C134" s="369">
        <f t="shared" si="91"/>
        <v>0</v>
      </c>
      <c r="D134" s="367">
        <f>D132</f>
        <v>0</v>
      </c>
      <c r="E134" s="367">
        <f t="shared" ref="E134:R134" si="92">E132</f>
        <v>0</v>
      </c>
      <c r="F134" s="367">
        <f t="shared" si="92"/>
        <v>0</v>
      </c>
      <c r="G134" s="367">
        <f t="shared" si="92"/>
        <v>0</v>
      </c>
      <c r="H134" s="367">
        <f t="shared" si="92"/>
        <v>0</v>
      </c>
      <c r="I134" s="367">
        <f t="shared" si="92"/>
        <v>0</v>
      </c>
      <c r="J134" s="367">
        <f t="shared" si="92"/>
        <v>0</v>
      </c>
      <c r="K134" s="367">
        <f t="shared" si="92"/>
        <v>0</v>
      </c>
      <c r="L134" s="367">
        <f t="shared" si="92"/>
        <v>0</v>
      </c>
      <c r="M134" s="367">
        <f t="shared" si="92"/>
        <v>0</v>
      </c>
      <c r="N134" s="367">
        <f t="shared" si="92"/>
        <v>0</v>
      </c>
      <c r="O134" s="367">
        <f t="shared" si="92"/>
        <v>0</v>
      </c>
      <c r="P134" s="367">
        <f t="shared" si="92"/>
        <v>0</v>
      </c>
      <c r="Q134" s="367">
        <f t="shared" si="92"/>
        <v>0</v>
      </c>
      <c r="R134" s="367">
        <f t="shared" si="92"/>
        <v>0</v>
      </c>
      <c r="V134" s="35"/>
      <c r="W134" s="35"/>
      <c r="X134" s="35"/>
      <c r="Y134" s="35"/>
      <c r="Z134" s="35"/>
      <c r="AA134" s="35"/>
    </row>
    <row r="135" spans="1:28" s="301" customFormat="1" ht="16.5" thickTop="1" thickBot="1" x14ac:dyDescent="0.25">
      <c r="A135" s="330"/>
      <c r="B135" s="327" t="s">
        <v>528</v>
      </c>
      <c r="C135" s="348">
        <f t="shared" si="91"/>
        <v>0</v>
      </c>
      <c r="D135" s="328">
        <f>D130-D134</f>
        <v>0</v>
      </c>
      <c r="E135" s="328">
        <f t="shared" ref="E135:R135" si="93">E130-E134</f>
        <v>0</v>
      </c>
      <c r="F135" s="328">
        <f t="shared" si="93"/>
        <v>0</v>
      </c>
      <c r="G135" s="328">
        <f t="shared" si="93"/>
        <v>0</v>
      </c>
      <c r="H135" s="328">
        <f t="shared" si="93"/>
        <v>0</v>
      </c>
      <c r="I135" s="328">
        <f t="shared" si="93"/>
        <v>0</v>
      </c>
      <c r="J135" s="328">
        <f t="shared" si="93"/>
        <v>0</v>
      </c>
      <c r="K135" s="328">
        <f t="shared" si="93"/>
        <v>0</v>
      </c>
      <c r="L135" s="328">
        <f t="shared" si="93"/>
        <v>0</v>
      </c>
      <c r="M135" s="328">
        <f t="shared" si="93"/>
        <v>0</v>
      </c>
      <c r="N135" s="328">
        <f t="shared" si="93"/>
        <v>0</v>
      </c>
      <c r="O135" s="328">
        <f t="shared" si="93"/>
        <v>0</v>
      </c>
      <c r="P135" s="328">
        <f t="shared" si="93"/>
        <v>0</v>
      </c>
      <c r="Q135" s="328">
        <f t="shared" si="93"/>
        <v>0</v>
      </c>
      <c r="R135" s="328">
        <f t="shared" si="93"/>
        <v>0</v>
      </c>
      <c r="V135" s="35"/>
      <c r="W135" s="35"/>
      <c r="X135" s="35"/>
      <c r="Y135" s="35"/>
      <c r="Z135" s="35"/>
      <c r="AA135" s="35"/>
      <c r="AB135" s="92"/>
    </row>
    <row r="136" spans="1:28" s="368" customFormat="1" ht="15.75" customHeight="1" thickTop="1" x14ac:dyDescent="0.2">
      <c r="A136" s="780" t="s">
        <v>522</v>
      </c>
      <c r="B136" s="781"/>
      <c r="C136" s="781"/>
      <c r="D136" s="781"/>
      <c r="E136" s="781"/>
      <c r="F136" s="781"/>
      <c r="G136" s="781"/>
      <c r="H136" s="781"/>
      <c r="I136" s="782"/>
      <c r="J136" s="782"/>
      <c r="K136" s="782"/>
      <c r="L136" s="782"/>
      <c r="M136" s="782"/>
      <c r="N136" s="782"/>
      <c r="O136" s="782"/>
      <c r="P136" s="782"/>
      <c r="Q136" s="782"/>
      <c r="R136" s="783"/>
      <c r="V136" s="35"/>
      <c r="W136" s="35"/>
      <c r="X136" s="35"/>
      <c r="Y136" s="35"/>
      <c r="Z136" s="35"/>
      <c r="AA136" s="35"/>
    </row>
    <row r="137" spans="1:28" s="34" customFormat="1" ht="15.75" x14ac:dyDescent="0.25">
      <c r="A137" s="305">
        <v>23</v>
      </c>
      <c r="B137" s="200" t="s">
        <v>558</v>
      </c>
      <c r="C137" s="213">
        <f t="shared" ref="C137:C143" si="94">SUM(D137:R137)</f>
        <v>0</v>
      </c>
      <c r="D137" s="341">
        <f>'7 Investitie'!E75</f>
        <v>0</v>
      </c>
      <c r="E137" s="341">
        <f>'7 Investitie'!F75</f>
        <v>0</v>
      </c>
      <c r="F137" s="341">
        <f>'7 Investitie'!G75</f>
        <v>0</v>
      </c>
      <c r="G137" s="341">
        <f>'7 Investitie'!H75</f>
        <v>0</v>
      </c>
      <c r="H137" s="341">
        <f>'7 Investitie'!I75</f>
        <v>0</v>
      </c>
      <c r="I137" s="332"/>
      <c r="J137" s="342"/>
      <c r="K137" s="332"/>
      <c r="L137" s="332"/>
      <c r="M137" s="332"/>
      <c r="N137" s="332"/>
      <c r="O137" s="60"/>
      <c r="P137" s="60"/>
      <c r="Q137" s="60"/>
      <c r="R137" s="60"/>
      <c r="V137" s="35"/>
      <c r="W137" s="35"/>
      <c r="X137" s="35"/>
      <c r="Y137" s="35"/>
      <c r="Z137" s="35"/>
      <c r="AA137" s="35"/>
    </row>
    <row r="138" spans="1:28" s="34" customFormat="1" ht="15.75" x14ac:dyDescent="0.25">
      <c r="A138" s="305">
        <v>24</v>
      </c>
      <c r="B138" s="200" t="s">
        <v>559</v>
      </c>
      <c r="C138" s="213">
        <f t="shared" si="94"/>
        <v>0</v>
      </c>
      <c r="D138" s="341">
        <f>'7 Investitie'!E76</f>
        <v>0</v>
      </c>
      <c r="E138" s="341">
        <f>'7 Investitie'!F76</f>
        <v>0</v>
      </c>
      <c r="F138" s="341">
        <f>'7 Investitie'!G76</f>
        <v>0</v>
      </c>
      <c r="G138" s="341">
        <f>'7 Investitie'!H76</f>
        <v>0</v>
      </c>
      <c r="H138" s="341">
        <f>'7 Investitie'!I76</f>
        <v>0</v>
      </c>
      <c r="I138" s="332"/>
      <c r="J138" s="342"/>
      <c r="K138" s="332"/>
      <c r="L138" s="332"/>
      <c r="M138" s="332"/>
      <c r="N138" s="332"/>
      <c r="O138" s="60"/>
      <c r="P138" s="60"/>
      <c r="Q138" s="60"/>
      <c r="R138" s="60"/>
      <c r="V138" s="301"/>
      <c r="W138" s="301"/>
      <c r="X138" s="301"/>
      <c r="Y138" s="301"/>
      <c r="Z138" s="301"/>
      <c r="AA138" s="301"/>
    </row>
    <row r="139" spans="1:28" s="34" customFormat="1" ht="15.75" x14ac:dyDescent="0.25">
      <c r="A139" s="305">
        <v>25</v>
      </c>
      <c r="B139" s="200" t="s">
        <v>560</v>
      </c>
      <c r="C139" s="213">
        <f t="shared" si="94"/>
        <v>0</v>
      </c>
      <c r="D139" s="341">
        <f>'7 Investitie'!E77</f>
        <v>0</v>
      </c>
      <c r="E139" s="341">
        <f>'7 Investitie'!F77</f>
        <v>0</v>
      </c>
      <c r="F139" s="341">
        <f>'7 Investitie'!G77</f>
        <v>0</v>
      </c>
      <c r="G139" s="341">
        <f>'7 Investitie'!H77</f>
        <v>0</v>
      </c>
      <c r="H139" s="341">
        <f>'7 Investitie'!I77</f>
        <v>0</v>
      </c>
      <c r="I139" s="332"/>
      <c r="J139" s="342"/>
      <c r="K139" s="332"/>
      <c r="L139" s="332"/>
      <c r="M139" s="332"/>
      <c r="N139" s="332"/>
      <c r="O139" s="60"/>
      <c r="P139" s="60"/>
      <c r="Q139" s="60"/>
      <c r="R139" s="60"/>
      <c r="V139" s="301"/>
      <c r="W139" s="301"/>
      <c r="X139" s="301"/>
      <c r="Y139" s="301"/>
      <c r="Z139" s="301"/>
      <c r="AA139" s="301"/>
    </row>
    <row r="140" spans="1:28" s="368" customFormat="1" ht="23.25" customHeight="1" thickBot="1" x14ac:dyDescent="0.25">
      <c r="A140" s="365"/>
      <c r="B140" s="366" t="s">
        <v>667</v>
      </c>
      <c r="C140" s="369">
        <f t="shared" si="94"/>
        <v>0</v>
      </c>
      <c r="D140" s="367">
        <f>SUM(D137:D139)</f>
        <v>0</v>
      </c>
      <c r="E140" s="367">
        <f t="shared" ref="E140:H140" si="95">SUM(E137:E139)</f>
        <v>0</v>
      </c>
      <c r="F140" s="367">
        <f t="shared" si="95"/>
        <v>0</v>
      </c>
      <c r="G140" s="367">
        <f t="shared" si="95"/>
        <v>0</v>
      </c>
      <c r="H140" s="367">
        <f t="shared" si="95"/>
        <v>0</v>
      </c>
      <c r="I140" s="397"/>
      <c r="J140" s="397"/>
      <c r="K140" s="397"/>
      <c r="L140" s="397"/>
      <c r="M140" s="397"/>
      <c r="N140" s="397"/>
      <c r="O140" s="397"/>
      <c r="P140" s="397"/>
      <c r="Q140" s="397"/>
      <c r="R140" s="397"/>
      <c r="V140" s="301"/>
      <c r="W140" s="301"/>
      <c r="X140" s="301"/>
      <c r="Y140" s="301"/>
      <c r="Z140" s="301"/>
      <c r="AA140" s="301"/>
    </row>
    <row r="141" spans="1:28" s="301" customFormat="1" ht="16.5" thickTop="1" thickBot="1" x14ac:dyDescent="0.25">
      <c r="A141" s="330"/>
      <c r="B141" s="327" t="s">
        <v>529</v>
      </c>
      <c r="C141" s="348">
        <f t="shared" si="94"/>
        <v>0</v>
      </c>
      <c r="D141" s="328">
        <f>-D140</f>
        <v>0</v>
      </c>
      <c r="E141" s="328">
        <f t="shared" ref="E141:H141" si="96">-E140</f>
        <v>0</v>
      </c>
      <c r="F141" s="328">
        <f t="shared" si="96"/>
        <v>0</v>
      </c>
      <c r="G141" s="328">
        <f t="shared" si="96"/>
        <v>0</v>
      </c>
      <c r="H141" s="328">
        <f t="shared" si="96"/>
        <v>0</v>
      </c>
      <c r="I141" s="40"/>
      <c r="J141" s="40"/>
      <c r="K141" s="40"/>
      <c r="L141" s="40"/>
      <c r="M141" s="40"/>
      <c r="N141" s="40"/>
      <c r="O141" s="40"/>
      <c r="P141" s="40"/>
      <c r="Q141" s="40"/>
      <c r="R141" s="40"/>
      <c r="V141" s="306"/>
      <c r="W141" s="306"/>
      <c r="X141" s="306"/>
      <c r="Y141" s="306"/>
      <c r="Z141" s="306"/>
      <c r="AA141" s="306"/>
      <c r="AB141" s="92"/>
    </row>
    <row r="142" spans="1:28" s="301" customFormat="1" ht="16.5" thickTop="1" thickBot="1" x14ac:dyDescent="0.25">
      <c r="A142" s="330"/>
      <c r="B142" s="327" t="s">
        <v>487</v>
      </c>
      <c r="C142" s="348">
        <f>SUM(D142:R142)</f>
        <v>0</v>
      </c>
      <c r="D142" s="328">
        <f>D135+D141</f>
        <v>0</v>
      </c>
      <c r="E142" s="328">
        <f>E135+E141</f>
        <v>0</v>
      </c>
      <c r="F142" s="328">
        <f t="shared" ref="F142:H142" si="97">F135+F141</f>
        <v>0</v>
      </c>
      <c r="G142" s="328">
        <f t="shared" si="97"/>
        <v>0</v>
      </c>
      <c r="H142" s="328">
        <f t="shared" si="97"/>
        <v>0</v>
      </c>
      <c r="I142" s="40"/>
      <c r="J142" s="40"/>
      <c r="K142" s="40"/>
      <c r="L142" s="40"/>
      <c r="M142" s="40"/>
      <c r="N142" s="40"/>
      <c r="O142" s="40"/>
      <c r="P142" s="40"/>
      <c r="Q142" s="40"/>
      <c r="R142" s="40"/>
      <c r="V142" s="306"/>
      <c r="W142" s="306"/>
      <c r="X142" s="306"/>
      <c r="Y142" s="306"/>
      <c r="Z142" s="306"/>
      <c r="AA142" s="306"/>
      <c r="AB142" s="92"/>
    </row>
    <row r="143" spans="1:28" s="301" customFormat="1" ht="27" thickTop="1" thickBot="1" x14ac:dyDescent="0.25">
      <c r="A143" s="330"/>
      <c r="B143" s="327" t="s">
        <v>664</v>
      </c>
      <c r="C143" s="348">
        <f t="shared" si="94"/>
        <v>0</v>
      </c>
      <c r="D143" s="328">
        <f>D124+D142</f>
        <v>0</v>
      </c>
      <c r="E143" s="328">
        <f>E124+E142</f>
        <v>0</v>
      </c>
      <c r="F143" s="328">
        <f t="shared" ref="F143:R143" si="98">F124+F142</f>
        <v>0</v>
      </c>
      <c r="G143" s="328">
        <f t="shared" si="98"/>
        <v>0</v>
      </c>
      <c r="H143" s="328">
        <f t="shared" si="98"/>
        <v>0</v>
      </c>
      <c r="I143" s="328">
        <f t="shared" si="98"/>
        <v>0</v>
      </c>
      <c r="J143" s="328">
        <f t="shared" si="98"/>
        <v>0</v>
      </c>
      <c r="K143" s="328">
        <f t="shared" si="98"/>
        <v>0</v>
      </c>
      <c r="L143" s="328">
        <f t="shared" si="98"/>
        <v>0</v>
      </c>
      <c r="M143" s="328">
        <f t="shared" si="98"/>
        <v>0</v>
      </c>
      <c r="N143" s="328">
        <f t="shared" si="98"/>
        <v>0</v>
      </c>
      <c r="O143" s="328">
        <f t="shared" si="98"/>
        <v>0</v>
      </c>
      <c r="P143" s="328">
        <f t="shared" si="98"/>
        <v>0</v>
      </c>
      <c r="Q143" s="328">
        <f t="shared" si="98"/>
        <v>0</v>
      </c>
      <c r="R143" s="328">
        <f t="shared" si="98"/>
        <v>0</v>
      </c>
      <c r="V143" s="306"/>
      <c r="W143" s="306"/>
      <c r="X143" s="306"/>
      <c r="Y143" s="306"/>
      <c r="Z143" s="306"/>
      <c r="AA143" s="306"/>
      <c r="AB143" s="92"/>
    </row>
    <row r="144" spans="1:28" s="123" customFormat="1" ht="15.75" thickTop="1" x14ac:dyDescent="0.2">
      <c r="A144" s="305"/>
      <c r="B144" s="256" t="s">
        <v>586</v>
      </c>
      <c r="C144" s="369" t="s">
        <v>612</v>
      </c>
      <c r="D144" s="510">
        <f>'1 Bilant'!D30</f>
        <v>0</v>
      </c>
      <c r="E144" s="510">
        <f>D145</f>
        <v>0</v>
      </c>
      <c r="F144" s="510">
        <f t="shared" ref="F144" si="99">E145</f>
        <v>0</v>
      </c>
      <c r="G144" s="510">
        <f t="shared" ref="G144" si="100">F145</f>
        <v>0</v>
      </c>
      <c r="H144" s="510">
        <f t="shared" ref="H144" si="101">G145</f>
        <v>0</v>
      </c>
      <c r="I144" s="510">
        <f t="shared" ref="I144" si="102">H145</f>
        <v>0</v>
      </c>
      <c r="J144" s="510">
        <f t="shared" ref="J144" si="103">I145</f>
        <v>0</v>
      </c>
      <c r="K144" s="510">
        <f t="shared" ref="K144" si="104">J145</f>
        <v>0</v>
      </c>
      <c r="L144" s="510">
        <f t="shared" ref="L144" si="105">K145</f>
        <v>0</v>
      </c>
      <c r="M144" s="510">
        <f t="shared" ref="M144" si="106">L145</f>
        <v>0</v>
      </c>
      <c r="N144" s="510">
        <f t="shared" ref="N144" si="107">M145</f>
        <v>0</v>
      </c>
      <c r="O144" s="510">
        <f t="shared" ref="O144" si="108">N145</f>
        <v>0</v>
      </c>
      <c r="P144" s="510">
        <f t="shared" ref="P144" si="109">O145</f>
        <v>0</v>
      </c>
      <c r="Q144" s="510">
        <f t="shared" ref="Q144" si="110">P145</f>
        <v>0</v>
      </c>
      <c r="R144" s="510">
        <f t="shared" ref="R144" si="111">Q145</f>
        <v>0</v>
      </c>
      <c r="V144" s="306"/>
      <c r="W144" s="306"/>
      <c r="X144" s="306"/>
      <c r="Y144" s="306"/>
      <c r="Z144" s="306"/>
      <c r="AA144" s="306"/>
    </row>
    <row r="145" spans="1:28" s="123" customFormat="1" ht="15" x14ac:dyDescent="0.2">
      <c r="A145" s="321"/>
      <c r="B145" s="256" t="s">
        <v>514</v>
      </c>
      <c r="C145" s="369" t="s">
        <v>637</v>
      </c>
      <c r="D145" s="510">
        <f>D144+D143</f>
        <v>0</v>
      </c>
      <c r="E145" s="510">
        <f t="shared" ref="E145:R145" si="112">E144+E143</f>
        <v>0</v>
      </c>
      <c r="F145" s="510">
        <f t="shared" si="112"/>
        <v>0</v>
      </c>
      <c r="G145" s="510">
        <f t="shared" si="112"/>
        <v>0</v>
      </c>
      <c r="H145" s="510">
        <f t="shared" si="112"/>
        <v>0</v>
      </c>
      <c r="I145" s="510">
        <f t="shared" si="112"/>
        <v>0</v>
      </c>
      <c r="J145" s="510">
        <f t="shared" si="112"/>
        <v>0</v>
      </c>
      <c r="K145" s="510">
        <f t="shared" si="112"/>
        <v>0</v>
      </c>
      <c r="L145" s="510">
        <f t="shared" si="112"/>
        <v>0</v>
      </c>
      <c r="M145" s="510">
        <f t="shared" si="112"/>
        <v>0</v>
      </c>
      <c r="N145" s="510">
        <f t="shared" si="112"/>
        <v>0</v>
      </c>
      <c r="O145" s="510">
        <f t="shared" si="112"/>
        <v>0</v>
      </c>
      <c r="P145" s="510">
        <f t="shared" si="112"/>
        <v>0</v>
      </c>
      <c r="Q145" s="510">
        <f t="shared" si="112"/>
        <v>0</v>
      </c>
      <c r="R145" s="510">
        <f t="shared" si="112"/>
        <v>0</v>
      </c>
      <c r="V145" s="306"/>
      <c r="W145" s="306"/>
      <c r="X145" s="306"/>
      <c r="Y145" s="306"/>
      <c r="Z145" s="306"/>
      <c r="AA145" s="306"/>
    </row>
    <row r="146" spans="1:28" s="4" customFormat="1" ht="15" x14ac:dyDescent="0.2">
      <c r="A146" s="283"/>
      <c r="B146" s="337"/>
      <c r="C146" s="6"/>
      <c r="V146" s="306"/>
      <c r="W146" s="306"/>
      <c r="X146" s="306"/>
      <c r="Y146" s="306"/>
      <c r="Z146" s="306"/>
      <c r="AA146" s="306"/>
    </row>
    <row r="147" spans="1:28" s="4" customFormat="1" ht="15" x14ac:dyDescent="0.25">
      <c r="A147" s="283"/>
      <c r="B147" s="337"/>
      <c r="C147" s="502" t="s">
        <v>172</v>
      </c>
      <c r="D147" s="503">
        <v>0</v>
      </c>
      <c r="E147" s="503">
        <v>1</v>
      </c>
      <c r="F147" s="503">
        <v>2</v>
      </c>
      <c r="G147" s="503">
        <v>3</v>
      </c>
      <c r="H147" s="503">
        <v>4</v>
      </c>
      <c r="I147" s="503">
        <v>5</v>
      </c>
      <c r="J147" s="503">
        <v>6</v>
      </c>
      <c r="K147" s="503">
        <v>7</v>
      </c>
      <c r="L147" s="503">
        <v>8</v>
      </c>
      <c r="M147" s="503">
        <v>9</v>
      </c>
      <c r="N147" s="503">
        <v>10</v>
      </c>
      <c r="O147" s="503">
        <v>11</v>
      </c>
      <c r="P147" s="503">
        <v>12</v>
      </c>
      <c r="Q147" s="503">
        <v>13</v>
      </c>
      <c r="R147" s="503">
        <v>14</v>
      </c>
      <c r="V147" s="306"/>
      <c r="W147" s="306"/>
      <c r="X147" s="306"/>
      <c r="Y147" s="306"/>
      <c r="Z147" s="306"/>
      <c r="AA147" s="306"/>
    </row>
    <row r="148" spans="1:28" s="4" customFormat="1" ht="15" x14ac:dyDescent="0.2">
      <c r="A148" s="283"/>
      <c r="B148" s="337"/>
      <c r="C148" s="40"/>
      <c r="D148" s="60"/>
      <c r="E148" s="60"/>
      <c r="F148" s="60"/>
      <c r="G148" s="60"/>
      <c r="H148" s="60"/>
      <c r="I148" s="60"/>
      <c r="J148" s="60"/>
      <c r="K148" s="60"/>
      <c r="L148" s="60"/>
      <c r="M148" s="60"/>
      <c r="N148" s="60"/>
      <c r="O148" s="60"/>
      <c r="P148" s="60"/>
      <c r="Q148" s="60"/>
      <c r="R148" s="60"/>
      <c r="V148" s="306"/>
      <c r="W148" s="306"/>
      <c r="X148" s="306"/>
      <c r="Y148" s="306"/>
      <c r="Z148" s="306"/>
      <c r="AA148" s="306"/>
    </row>
    <row r="149" spans="1:28" s="4" customFormat="1" ht="15" x14ac:dyDescent="0.2">
      <c r="A149" s="283"/>
      <c r="B149" s="337"/>
      <c r="C149" s="40"/>
      <c r="D149" s="60"/>
      <c r="E149" s="60"/>
      <c r="F149" s="60"/>
      <c r="G149" s="60"/>
      <c r="H149" s="60"/>
      <c r="I149" s="60"/>
      <c r="J149" s="60"/>
      <c r="K149" s="60"/>
      <c r="L149" s="60"/>
      <c r="M149" s="60"/>
      <c r="N149" s="60"/>
      <c r="O149" s="60"/>
      <c r="P149" s="60"/>
      <c r="Q149" s="60"/>
      <c r="R149" s="60"/>
      <c r="V149" s="306"/>
      <c r="W149" s="306"/>
      <c r="X149" s="306" t="s">
        <v>396</v>
      </c>
      <c r="Y149" s="307">
        <v>15.8</v>
      </c>
      <c r="Z149" s="306"/>
      <c r="AA149" s="306"/>
    </row>
    <row r="150" spans="1:28" s="36" customFormat="1" ht="36" customHeight="1" x14ac:dyDescent="0.2">
      <c r="A150" s="787" t="s">
        <v>687</v>
      </c>
      <c r="B150" s="787"/>
      <c r="C150" s="787"/>
      <c r="D150" s="787"/>
      <c r="E150" s="787"/>
      <c r="F150" s="787"/>
      <c r="G150" s="787"/>
      <c r="H150" s="787"/>
      <c r="I150" s="787"/>
      <c r="J150" s="787"/>
      <c r="K150" s="787"/>
      <c r="L150" s="787"/>
      <c r="M150" s="787"/>
      <c r="N150" s="787"/>
      <c r="O150" s="61"/>
      <c r="P150" s="61"/>
      <c r="Q150" s="61"/>
      <c r="R150" s="61"/>
      <c r="V150" s="301"/>
      <c r="W150" s="301"/>
      <c r="X150" s="301" t="s">
        <v>397</v>
      </c>
      <c r="Y150" s="340">
        <v>5.2</v>
      </c>
      <c r="Z150" s="301"/>
      <c r="AA150" s="301"/>
      <c r="AB150" s="37"/>
    </row>
    <row r="151" spans="1:28" s="35" customFormat="1" ht="39" customHeight="1" x14ac:dyDescent="0.2">
      <c r="A151" s="338" t="s">
        <v>459</v>
      </c>
      <c r="B151" s="346"/>
      <c r="C151" s="511"/>
      <c r="D151" s="511" t="s">
        <v>473</v>
      </c>
      <c r="E151" s="774" t="s">
        <v>399</v>
      </c>
      <c r="F151" s="774"/>
      <c r="G151" s="774"/>
      <c r="H151" s="774"/>
      <c r="I151" s="774"/>
      <c r="J151" s="774"/>
      <c r="K151" s="774"/>
      <c r="L151" s="774"/>
      <c r="M151" s="774"/>
      <c r="N151" s="774"/>
      <c r="O151" s="774"/>
      <c r="P151" s="774"/>
      <c r="Q151" s="774"/>
      <c r="R151" s="774"/>
      <c r="V151" s="306"/>
      <c r="W151" s="306"/>
      <c r="X151" s="306"/>
      <c r="Y151" s="307"/>
      <c r="Z151" s="306"/>
      <c r="AA151" s="306"/>
      <c r="AB151" s="54"/>
    </row>
    <row r="152" spans="1:28" s="35" customFormat="1" ht="15" x14ac:dyDescent="0.2">
      <c r="A152" s="193"/>
      <c r="B152" s="252" t="s">
        <v>177</v>
      </c>
      <c r="C152" s="502" t="s">
        <v>172</v>
      </c>
      <c r="D152" s="502">
        <v>0</v>
      </c>
      <c r="E152" s="502">
        <v>1</v>
      </c>
      <c r="F152" s="502">
        <v>2</v>
      </c>
      <c r="G152" s="502">
        <v>3</v>
      </c>
      <c r="H152" s="502">
        <v>4</v>
      </c>
      <c r="I152" s="502">
        <v>5</v>
      </c>
      <c r="J152" s="502">
        <v>6</v>
      </c>
      <c r="K152" s="502">
        <v>7</v>
      </c>
      <c r="L152" s="502">
        <v>8</v>
      </c>
      <c r="M152" s="502">
        <v>9</v>
      </c>
      <c r="N152" s="502">
        <v>10</v>
      </c>
      <c r="O152" s="502">
        <v>11</v>
      </c>
      <c r="P152" s="502">
        <v>12</v>
      </c>
      <c r="Q152" s="502">
        <v>13</v>
      </c>
      <c r="R152" s="502">
        <v>14</v>
      </c>
      <c r="V152" s="306"/>
      <c r="W152" s="306"/>
      <c r="X152" s="306"/>
      <c r="Y152" s="307"/>
      <c r="Z152" s="306"/>
      <c r="AA152" s="306"/>
      <c r="AB152" s="54"/>
    </row>
    <row r="153" spans="1:28" s="35" customFormat="1" ht="15" x14ac:dyDescent="0.2">
      <c r="A153" s="784" t="s">
        <v>530</v>
      </c>
      <c r="B153" s="785"/>
      <c r="C153" s="785"/>
      <c r="D153" s="785"/>
      <c r="E153" s="785"/>
      <c r="F153" s="785"/>
      <c r="G153" s="785"/>
      <c r="H153" s="785"/>
      <c r="I153" s="785"/>
      <c r="J153" s="785"/>
      <c r="K153" s="785"/>
      <c r="L153" s="785"/>
      <c r="M153" s="785"/>
      <c r="N153" s="785"/>
      <c r="O153" s="785"/>
      <c r="P153" s="785"/>
      <c r="Q153" s="785"/>
      <c r="R153" s="786"/>
      <c r="V153" s="359"/>
      <c r="W153" s="359"/>
      <c r="X153" s="359"/>
      <c r="Y153" s="360"/>
      <c r="Z153" s="359"/>
      <c r="AA153" s="359"/>
      <c r="AB153" s="54"/>
    </row>
    <row r="154" spans="1:28" s="35" customFormat="1" ht="15" x14ac:dyDescent="0.2">
      <c r="A154" s="765" t="s">
        <v>648</v>
      </c>
      <c r="B154" s="766"/>
      <c r="C154" s="766"/>
      <c r="D154" s="766"/>
      <c r="E154" s="766"/>
      <c r="F154" s="766"/>
      <c r="G154" s="766"/>
      <c r="H154" s="766"/>
      <c r="I154" s="766"/>
      <c r="J154" s="766"/>
      <c r="K154" s="766"/>
      <c r="L154" s="766"/>
      <c r="M154" s="766"/>
      <c r="N154" s="766"/>
      <c r="O154" s="766"/>
      <c r="P154" s="766"/>
      <c r="Q154" s="766"/>
      <c r="R154" s="776"/>
      <c r="V154" s="182"/>
      <c r="W154" s="182"/>
      <c r="X154" s="363"/>
      <c r="Y154" s="364"/>
      <c r="Z154" s="182"/>
      <c r="AA154" s="182"/>
      <c r="AB154" s="54"/>
    </row>
    <row r="155" spans="1:28" s="35" customFormat="1" ht="15" x14ac:dyDescent="0.2">
      <c r="A155" s="759" t="s">
        <v>649</v>
      </c>
      <c r="B155" s="760"/>
      <c r="C155" s="760"/>
      <c r="D155" s="760"/>
      <c r="E155" s="760"/>
      <c r="F155" s="760"/>
      <c r="G155" s="760"/>
      <c r="H155" s="760"/>
      <c r="I155" s="760"/>
      <c r="J155" s="760"/>
      <c r="K155" s="760"/>
      <c r="L155" s="760"/>
      <c r="M155" s="760"/>
      <c r="N155" s="760"/>
      <c r="O155" s="760"/>
      <c r="P155" s="760"/>
      <c r="Q155" s="760"/>
      <c r="R155" s="761"/>
      <c r="V155" s="182"/>
      <c r="W155" s="182"/>
      <c r="X155" s="363"/>
      <c r="Y155" s="364"/>
      <c r="Z155" s="182"/>
      <c r="AA155" s="182"/>
      <c r="AB155" s="54"/>
    </row>
    <row r="156" spans="1:28" s="35" customFormat="1" ht="15" x14ac:dyDescent="0.2">
      <c r="A156" s="194">
        <v>1</v>
      </c>
      <c r="B156" s="253" t="s">
        <v>367</v>
      </c>
      <c r="C156" s="114">
        <f>SUM(D156:R156)</f>
        <v>0</v>
      </c>
      <c r="D156" s="510">
        <f t="shared" ref="D156:R156" si="113">D74-D13</f>
        <v>0</v>
      </c>
      <c r="E156" s="510">
        <f t="shared" si="113"/>
        <v>0</v>
      </c>
      <c r="F156" s="510">
        <f t="shared" si="113"/>
        <v>0</v>
      </c>
      <c r="G156" s="510">
        <f t="shared" si="113"/>
        <v>0</v>
      </c>
      <c r="H156" s="510">
        <f t="shared" si="113"/>
        <v>0</v>
      </c>
      <c r="I156" s="510">
        <f t="shared" si="113"/>
        <v>0</v>
      </c>
      <c r="J156" s="510">
        <f t="shared" si="113"/>
        <v>0</v>
      </c>
      <c r="K156" s="510">
        <f t="shared" si="113"/>
        <v>0</v>
      </c>
      <c r="L156" s="510">
        <f t="shared" si="113"/>
        <v>0</v>
      </c>
      <c r="M156" s="510">
        <f t="shared" si="113"/>
        <v>0</v>
      </c>
      <c r="N156" s="510">
        <f t="shared" si="113"/>
        <v>0</v>
      </c>
      <c r="O156" s="510">
        <f t="shared" si="113"/>
        <v>0</v>
      </c>
      <c r="P156" s="510">
        <f t="shared" si="113"/>
        <v>0</v>
      </c>
      <c r="Q156" s="510">
        <f t="shared" si="113"/>
        <v>0</v>
      </c>
      <c r="R156" s="510">
        <f t="shared" si="113"/>
        <v>0</v>
      </c>
      <c r="V156" s="182"/>
      <c r="W156" s="182"/>
      <c r="X156" s="363"/>
      <c r="Y156" s="364"/>
      <c r="Z156" s="182"/>
      <c r="AA156" s="182"/>
      <c r="AB156" s="54"/>
    </row>
    <row r="157" spans="1:28" s="35" customFormat="1" ht="15" x14ac:dyDescent="0.2">
      <c r="A157" s="194">
        <v>2</v>
      </c>
      <c r="B157" s="253" t="s">
        <v>368</v>
      </c>
      <c r="C157" s="114">
        <f t="shared" ref="C157" si="114">SUM(D157:R157)</f>
        <v>0</v>
      </c>
      <c r="D157" s="510">
        <f t="shared" ref="D157:R157" si="115">D77-D16</f>
        <v>0</v>
      </c>
      <c r="E157" s="510">
        <f t="shared" si="115"/>
        <v>0</v>
      </c>
      <c r="F157" s="510">
        <f t="shared" si="115"/>
        <v>0</v>
      </c>
      <c r="G157" s="510">
        <f t="shared" si="115"/>
        <v>0</v>
      </c>
      <c r="H157" s="510">
        <f t="shared" si="115"/>
        <v>0</v>
      </c>
      <c r="I157" s="510">
        <f t="shared" si="115"/>
        <v>0</v>
      </c>
      <c r="J157" s="510">
        <f t="shared" si="115"/>
        <v>0</v>
      </c>
      <c r="K157" s="510">
        <f t="shared" si="115"/>
        <v>0</v>
      </c>
      <c r="L157" s="510">
        <f t="shared" si="115"/>
        <v>0</v>
      </c>
      <c r="M157" s="510">
        <f t="shared" si="115"/>
        <v>0</v>
      </c>
      <c r="N157" s="510">
        <f t="shared" si="115"/>
        <v>0</v>
      </c>
      <c r="O157" s="510">
        <f t="shared" si="115"/>
        <v>0</v>
      </c>
      <c r="P157" s="510">
        <f t="shared" si="115"/>
        <v>0</v>
      </c>
      <c r="Q157" s="510">
        <f t="shared" si="115"/>
        <v>0</v>
      </c>
      <c r="R157" s="510">
        <f t="shared" si="115"/>
        <v>0</v>
      </c>
      <c r="V157" s="123"/>
      <c r="W157" s="123"/>
      <c r="X157" s="303"/>
      <c r="Y157" s="304"/>
      <c r="Z157" s="123"/>
      <c r="AA157" s="123"/>
      <c r="AB157" s="54"/>
    </row>
    <row r="158" spans="1:28" s="35" customFormat="1" ht="15" x14ac:dyDescent="0.2">
      <c r="A158" s="194">
        <v>3</v>
      </c>
      <c r="B158" s="253" t="s">
        <v>369</v>
      </c>
      <c r="C158" s="114">
        <f>SUM(D158:R158)</f>
        <v>0</v>
      </c>
      <c r="D158" s="510">
        <f t="shared" ref="D158:R158" si="116">D80-D19</f>
        <v>0</v>
      </c>
      <c r="E158" s="510">
        <f t="shared" si="116"/>
        <v>0</v>
      </c>
      <c r="F158" s="510">
        <f t="shared" si="116"/>
        <v>0</v>
      </c>
      <c r="G158" s="510">
        <f t="shared" si="116"/>
        <v>0</v>
      </c>
      <c r="H158" s="510">
        <f t="shared" si="116"/>
        <v>0</v>
      </c>
      <c r="I158" s="510">
        <f t="shared" si="116"/>
        <v>0</v>
      </c>
      <c r="J158" s="510">
        <f t="shared" si="116"/>
        <v>0</v>
      </c>
      <c r="K158" s="510">
        <f t="shared" si="116"/>
        <v>0</v>
      </c>
      <c r="L158" s="510">
        <f t="shared" si="116"/>
        <v>0</v>
      </c>
      <c r="M158" s="510">
        <f t="shared" si="116"/>
        <v>0</v>
      </c>
      <c r="N158" s="510">
        <f t="shared" si="116"/>
        <v>0</v>
      </c>
      <c r="O158" s="510">
        <f t="shared" si="116"/>
        <v>0</v>
      </c>
      <c r="P158" s="510">
        <f t="shared" si="116"/>
        <v>0</v>
      </c>
      <c r="Q158" s="510">
        <f t="shared" si="116"/>
        <v>0</v>
      </c>
      <c r="R158" s="510">
        <f t="shared" si="116"/>
        <v>0</v>
      </c>
      <c r="V158" s="123"/>
      <c r="W158" s="123"/>
      <c r="X158" s="303"/>
      <c r="Y158" s="304"/>
      <c r="Z158" s="123"/>
      <c r="AA158" s="123"/>
      <c r="AB158" s="54"/>
    </row>
    <row r="159" spans="1:28" s="35" customFormat="1" ht="27.75" customHeight="1" thickBot="1" x14ac:dyDescent="0.25">
      <c r="A159" s="314">
        <v>4</v>
      </c>
      <c r="B159" s="315" t="s">
        <v>615</v>
      </c>
      <c r="C159" s="356">
        <f t="shared" ref="C159" si="117">SUM(D159:R159)</f>
        <v>0</v>
      </c>
      <c r="D159" s="357">
        <f t="shared" ref="D159:R159" si="118">D83-D22</f>
        <v>0</v>
      </c>
      <c r="E159" s="357">
        <f t="shared" si="118"/>
        <v>0</v>
      </c>
      <c r="F159" s="357">
        <f t="shared" si="118"/>
        <v>0</v>
      </c>
      <c r="G159" s="357">
        <f t="shared" si="118"/>
        <v>0</v>
      </c>
      <c r="H159" s="357">
        <f t="shared" si="118"/>
        <v>0</v>
      </c>
      <c r="I159" s="357">
        <f t="shared" si="118"/>
        <v>0</v>
      </c>
      <c r="J159" s="357">
        <f t="shared" si="118"/>
        <v>0</v>
      </c>
      <c r="K159" s="357">
        <f t="shared" si="118"/>
        <v>0</v>
      </c>
      <c r="L159" s="357">
        <f t="shared" si="118"/>
        <v>0</v>
      </c>
      <c r="M159" s="357">
        <f t="shared" si="118"/>
        <v>0</v>
      </c>
      <c r="N159" s="357">
        <f t="shared" si="118"/>
        <v>0</v>
      </c>
      <c r="O159" s="357">
        <f t="shared" si="118"/>
        <v>0</v>
      </c>
      <c r="P159" s="357">
        <f t="shared" si="118"/>
        <v>0</v>
      </c>
      <c r="Q159" s="357">
        <f t="shared" si="118"/>
        <v>0</v>
      </c>
      <c r="R159" s="357">
        <f t="shared" si="118"/>
        <v>0</v>
      </c>
      <c r="V159" s="123"/>
      <c r="W159" s="123"/>
      <c r="X159" s="303"/>
      <c r="Y159" s="304"/>
      <c r="Z159" s="123"/>
      <c r="AA159" s="123"/>
      <c r="AB159" s="54"/>
    </row>
    <row r="160" spans="1:28" s="301" customFormat="1" ht="16.5" thickTop="1" thickBot="1" x14ac:dyDescent="0.25">
      <c r="A160" s="339"/>
      <c r="B160" s="327" t="s">
        <v>650</v>
      </c>
      <c r="C160" s="328">
        <f>SUM(D160:R160)</f>
        <v>0</v>
      </c>
      <c r="D160" s="328">
        <f t="shared" ref="D160:R160" si="119">D84-D23</f>
        <v>0</v>
      </c>
      <c r="E160" s="328">
        <f t="shared" si="119"/>
        <v>0</v>
      </c>
      <c r="F160" s="328">
        <f t="shared" si="119"/>
        <v>0</v>
      </c>
      <c r="G160" s="328">
        <f t="shared" si="119"/>
        <v>0</v>
      </c>
      <c r="H160" s="328">
        <f t="shared" si="119"/>
        <v>0</v>
      </c>
      <c r="I160" s="328">
        <f t="shared" si="119"/>
        <v>0</v>
      </c>
      <c r="J160" s="328">
        <f t="shared" si="119"/>
        <v>0</v>
      </c>
      <c r="K160" s="328">
        <f t="shared" si="119"/>
        <v>0</v>
      </c>
      <c r="L160" s="328">
        <f t="shared" si="119"/>
        <v>0</v>
      </c>
      <c r="M160" s="328">
        <f t="shared" si="119"/>
        <v>0</v>
      </c>
      <c r="N160" s="328">
        <f t="shared" si="119"/>
        <v>0</v>
      </c>
      <c r="O160" s="328">
        <f t="shared" si="119"/>
        <v>0</v>
      </c>
      <c r="P160" s="328">
        <f t="shared" si="119"/>
        <v>0</v>
      </c>
      <c r="Q160" s="328">
        <f t="shared" si="119"/>
        <v>0</v>
      </c>
      <c r="R160" s="328">
        <f t="shared" si="119"/>
        <v>0</v>
      </c>
      <c r="V160" s="182"/>
      <c r="W160" s="182"/>
      <c r="X160" s="363"/>
      <c r="Y160" s="364"/>
      <c r="Z160" s="182"/>
      <c r="AA160" s="182"/>
      <c r="AB160" s="92"/>
    </row>
    <row r="161" spans="1:28" s="301" customFormat="1" ht="15.75" thickTop="1" x14ac:dyDescent="0.2">
      <c r="A161" s="777" t="s">
        <v>537</v>
      </c>
      <c r="B161" s="778"/>
      <c r="C161" s="778"/>
      <c r="D161" s="778"/>
      <c r="E161" s="778"/>
      <c r="F161" s="778"/>
      <c r="G161" s="778"/>
      <c r="H161" s="778"/>
      <c r="I161" s="778"/>
      <c r="J161" s="778"/>
      <c r="K161" s="778"/>
      <c r="L161" s="778"/>
      <c r="M161" s="778"/>
      <c r="N161" s="778"/>
      <c r="O161" s="778"/>
      <c r="P161" s="778"/>
      <c r="Q161" s="778"/>
      <c r="R161" s="779"/>
      <c r="Y161" s="340"/>
      <c r="AB161" s="92"/>
    </row>
    <row r="162" spans="1:28" s="301" customFormat="1" ht="15" x14ac:dyDescent="0.2">
      <c r="A162" s="759" t="s">
        <v>651</v>
      </c>
      <c r="B162" s="760"/>
      <c r="C162" s="760"/>
      <c r="D162" s="760"/>
      <c r="E162" s="760"/>
      <c r="F162" s="760"/>
      <c r="G162" s="760"/>
      <c r="H162" s="760"/>
      <c r="I162" s="760"/>
      <c r="J162" s="760"/>
      <c r="K162" s="760"/>
      <c r="L162" s="760"/>
      <c r="M162" s="760"/>
      <c r="N162" s="760"/>
      <c r="O162" s="760"/>
      <c r="P162" s="760"/>
      <c r="Q162" s="760"/>
      <c r="R162" s="761"/>
      <c r="V162" s="6"/>
      <c r="W162" s="6"/>
      <c r="X162" s="6"/>
      <c r="Y162" s="6"/>
      <c r="Z162" s="6"/>
      <c r="AA162" s="6"/>
      <c r="AB162" s="92"/>
    </row>
    <row r="163" spans="1:28" s="306" customFormat="1" ht="15" x14ac:dyDescent="0.2">
      <c r="A163" s="194">
        <v>5</v>
      </c>
      <c r="B163" s="255" t="s">
        <v>376</v>
      </c>
      <c r="C163" s="114">
        <f t="shared" ref="C163" si="120">SUM(D163:R163)</f>
        <v>0</v>
      </c>
      <c r="D163" s="510">
        <f t="shared" ref="D163:R163" si="121">D87-D26</f>
        <v>0</v>
      </c>
      <c r="E163" s="510">
        <f t="shared" si="121"/>
        <v>0</v>
      </c>
      <c r="F163" s="510">
        <f t="shared" si="121"/>
        <v>0</v>
      </c>
      <c r="G163" s="510">
        <f t="shared" si="121"/>
        <v>0</v>
      </c>
      <c r="H163" s="510">
        <f t="shared" si="121"/>
        <v>0</v>
      </c>
      <c r="I163" s="510">
        <f t="shared" si="121"/>
        <v>0</v>
      </c>
      <c r="J163" s="510">
        <f t="shared" si="121"/>
        <v>0</v>
      </c>
      <c r="K163" s="510">
        <f t="shared" si="121"/>
        <v>0</v>
      </c>
      <c r="L163" s="510">
        <f t="shared" si="121"/>
        <v>0</v>
      </c>
      <c r="M163" s="510">
        <f t="shared" si="121"/>
        <v>0</v>
      </c>
      <c r="N163" s="510">
        <f t="shared" si="121"/>
        <v>0</v>
      </c>
      <c r="O163" s="510">
        <f t="shared" si="121"/>
        <v>0</v>
      </c>
      <c r="P163" s="510">
        <f t="shared" si="121"/>
        <v>0</v>
      </c>
      <c r="Q163" s="510">
        <f t="shared" si="121"/>
        <v>0</v>
      </c>
      <c r="R163" s="510">
        <f t="shared" si="121"/>
        <v>0</v>
      </c>
      <c r="V163"/>
      <c r="W163"/>
      <c r="X163"/>
      <c r="Y163"/>
      <c r="Z163"/>
      <c r="AA163"/>
      <c r="AB163" s="88"/>
    </row>
    <row r="164" spans="1:28" s="306" customFormat="1" ht="15" x14ac:dyDescent="0.2">
      <c r="A164" s="194">
        <v>6</v>
      </c>
      <c r="B164" s="255" t="s">
        <v>377</v>
      </c>
      <c r="C164" s="114">
        <f>SUM(D164:R164)</f>
        <v>0</v>
      </c>
      <c r="D164" s="510">
        <f t="shared" ref="D164:R164" si="122">D92-D31</f>
        <v>0</v>
      </c>
      <c r="E164" s="510">
        <f t="shared" si="122"/>
        <v>0</v>
      </c>
      <c r="F164" s="510">
        <f t="shared" si="122"/>
        <v>0</v>
      </c>
      <c r="G164" s="510">
        <f t="shared" si="122"/>
        <v>0</v>
      </c>
      <c r="H164" s="510">
        <f t="shared" si="122"/>
        <v>0</v>
      </c>
      <c r="I164" s="510">
        <f t="shared" si="122"/>
        <v>0</v>
      </c>
      <c r="J164" s="510">
        <f t="shared" si="122"/>
        <v>0</v>
      </c>
      <c r="K164" s="510">
        <f t="shared" si="122"/>
        <v>0</v>
      </c>
      <c r="L164" s="510">
        <f t="shared" si="122"/>
        <v>0</v>
      </c>
      <c r="M164" s="510">
        <f t="shared" si="122"/>
        <v>0</v>
      </c>
      <c r="N164" s="510">
        <f t="shared" si="122"/>
        <v>0</v>
      </c>
      <c r="O164" s="510">
        <f t="shared" si="122"/>
        <v>0</v>
      </c>
      <c r="P164" s="510">
        <f t="shared" si="122"/>
        <v>0</v>
      </c>
      <c r="Q164" s="510">
        <f t="shared" si="122"/>
        <v>0</v>
      </c>
      <c r="R164" s="510">
        <f t="shared" si="122"/>
        <v>0</v>
      </c>
      <c r="V164" s="34"/>
      <c r="W164" s="34"/>
      <c r="X164" s="34"/>
      <c r="Y164" s="34"/>
      <c r="Z164" s="34"/>
      <c r="AA164" s="34"/>
      <c r="AB164" s="88"/>
    </row>
    <row r="165" spans="1:28" s="306" customFormat="1" ht="25.5" x14ac:dyDescent="0.2">
      <c r="A165" s="194">
        <v>7</v>
      </c>
      <c r="B165" s="253" t="s">
        <v>622</v>
      </c>
      <c r="C165" s="114">
        <f t="shared" ref="C165:C166" si="123">SUM(D165:R165)</f>
        <v>0</v>
      </c>
      <c r="D165" s="510">
        <f t="shared" ref="D165:R165" si="124">D95-D34</f>
        <v>0</v>
      </c>
      <c r="E165" s="510">
        <f t="shared" si="124"/>
        <v>0</v>
      </c>
      <c r="F165" s="510">
        <f t="shared" si="124"/>
        <v>0</v>
      </c>
      <c r="G165" s="510">
        <f t="shared" si="124"/>
        <v>0</v>
      </c>
      <c r="H165" s="510">
        <f t="shared" si="124"/>
        <v>0</v>
      </c>
      <c r="I165" s="510">
        <f t="shared" si="124"/>
        <v>0</v>
      </c>
      <c r="J165" s="510">
        <f t="shared" si="124"/>
        <v>0</v>
      </c>
      <c r="K165" s="510">
        <f t="shared" si="124"/>
        <v>0</v>
      </c>
      <c r="L165" s="510">
        <f t="shared" si="124"/>
        <v>0</v>
      </c>
      <c r="M165" s="510">
        <f t="shared" si="124"/>
        <v>0</v>
      </c>
      <c r="N165" s="510">
        <f t="shared" si="124"/>
        <v>0</v>
      </c>
      <c r="O165" s="510">
        <f t="shared" si="124"/>
        <v>0</v>
      </c>
      <c r="P165" s="510">
        <f t="shared" si="124"/>
        <v>0</v>
      </c>
      <c r="Q165" s="510">
        <f t="shared" si="124"/>
        <v>0</v>
      </c>
      <c r="R165" s="510">
        <f t="shared" si="124"/>
        <v>0</v>
      </c>
      <c r="V165" s="34"/>
      <c r="W165" s="34"/>
      <c r="X165" s="34"/>
      <c r="Y165" s="34"/>
      <c r="Z165" s="34"/>
      <c r="AA165" s="34"/>
      <c r="AB165" s="88"/>
    </row>
    <row r="166" spans="1:28" s="306" customFormat="1" ht="15" x14ac:dyDescent="0.2">
      <c r="A166" s="194">
        <v>8</v>
      </c>
      <c r="B166" s="253" t="s">
        <v>623</v>
      </c>
      <c r="C166" s="114">
        <f t="shared" si="123"/>
        <v>0</v>
      </c>
      <c r="D166" s="510">
        <f t="shared" ref="D166:R166" si="125">D96-D35</f>
        <v>0</v>
      </c>
      <c r="E166" s="510">
        <f t="shared" si="125"/>
        <v>0</v>
      </c>
      <c r="F166" s="510">
        <f t="shared" si="125"/>
        <v>0</v>
      </c>
      <c r="G166" s="510">
        <f t="shared" si="125"/>
        <v>0</v>
      </c>
      <c r="H166" s="510">
        <f t="shared" si="125"/>
        <v>0</v>
      </c>
      <c r="I166" s="510">
        <f t="shared" si="125"/>
        <v>0</v>
      </c>
      <c r="J166" s="510">
        <f t="shared" si="125"/>
        <v>0</v>
      </c>
      <c r="K166" s="510">
        <f t="shared" si="125"/>
        <v>0</v>
      </c>
      <c r="L166" s="510">
        <f t="shared" si="125"/>
        <v>0</v>
      </c>
      <c r="M166" s="510">
        <f t="shared" si="125"/>
        <v>0</v>
      </c>
      <c r="N166" s="510">
        <f t="shared" si="125"/>
        <v>0</v>
      </c>
      <c r="O166" s="510">
        <f t="shared" si="125"/>
        <v>0</v>
      </c>
      <c r="P166" s="510">
        <f t="shared" si="125"/>
        <v>0</v>
      </c>
      <c r="Q166" s="510">
        <f t="shared" si="125"/>
        <v>0</v>
      </c>
      <c r="R166" s="510">
        <f t="shared" si="125"/>
        <v>0</v>
      </c>
      <c r="V166" s="34"/>
      <c r="W166" s="34"/>
      <c r="X166" s="34"/>
      <c r="Y166" s="34"/>
      <c r="Z166" s="34"/>
      <c r="AA166" s="34"/>
      <c r="AB166" s="88"/>
    </row>
    <row r="167" spans="1:28" s="306" customFormat="1" ht="15" x14ac:dyDescent="0.2">
      <c r="A167" s="194">
        <v>9</v>
      </c>
      <c r="B167" s="253" t="s">
        <v>626</v>
      </c>
      <c r="C167" s="114"/>
      <c r="D167" s="510">
        <f t="shared" ref="D167:R167" si="126">D99-D38</f>
        <v>0</v>
      </c>
      <c r="E167" s="510">
        <f t="shared" si="126"/>
        <v>0</v>
      </c>
      <c r="F167" s="510">
        <f t="shared" si="126"/>
        <v>0</v>
      </c>
      <c r="G167" s="510">
        <f t="shared" si="126"/>
        <v>0</v>
      </c>
      <c r="H167" s="510">
        <f t="shared" si="126"/>
        <v>0</v>
      </c>
      <c r="I167" s="510">
        <f t="shared" si="126"/>
        <v>0</v>
      </c>
      <c r="J167" s="510">
        <f t="shared" si="126"/>
        <v>0</v>
      </c>
      <c r="K167" s="510">
        <f t="shared" si="126"/>
        <v>0</v>
      </c>
      <c r="L167" s="510">
        <f t="shared" si="126"/>
        <v>0</v>
      </c>
      <c r="M167" s="510">
        <f t="shared" si="126"/>
        <v>0</v>
      </c>
      <c r="N167" s="510">
        <f t="shared" si="126"/>
        <v>0</v>
      </c>
      <c r="O167" s="510">
        <f t="shared" si="126"/>
        <v>0</v>
      </c>
      <c r="P167" s="510">
        <f t="shared" si="126"/>
        <v>0</v>
      </c>
      <c r="Q167" s="510">
        <f t="shared" si="126"/>
        <v>0</v>
      </c>
      <c r="R167" s="510">
        <f t="shared" si="126"/>
        <v>0</v>
      </c>
      <c r="V167" s="368"/>
      <c r="W167" s="368"/>
      <c r="X167" s="368"/>
      <c r="Y167" s="368"/>
      <c r="Z167" s="368"/>
      <c r="AA167" s="368"/>
      <c r="AB167" s="88"/>
    </row>
    <row r="168" spans="1:28" s="306" customFormat="1" ht="15" x14ac:dyDescent="0.2">
      <c r="A168" s="194">
        <v>10</v>
      </c>
      <c r="B168" s="253" t="s">
        <v>627</v>
      </c>
      <c r="C168" s="114">
        <f>SUM(D168:R168)</f>
        <v>0</v>
      </c>
      <c r="D168" s="510">
        <f t="shared" ref="D168:R168" si="127">D102-D41</f>
        <v>0</v>
      </c>
      <c r="E168" s="510">
        <f t="shared" si="127"/>
        <v>0</v>
      </c>
      <c r="F168" s="510">
        <f t="shared" si="127"/>
        <v>0</v>
      </c>
      <c r="G168" s="510">
        <f t="shared" si="127"/>
        <v>0</v>
      </c>
      <c r="H168" s="510">
        <f t="shared" si="127"/>
        <v>0</v>
      </c>
      <c r="I168" s="510">
        <f t="shared" si="127"/>
        <v>0</v>
      </c>
      <c r="J168" s="510">
        <f t="shared" si="127"/>
        <v>0</v>
      </c>
      <c r="K168" s="510">
        <f t="shared" si="127"/>
        <v>0</v>
      </c>
      <c r="L168" s="510">
        <f t="shared" si="127"/>
        <v>0</v>
      </c>
      <c r="M168" s="510">
        <f t="shared" si="127"/>
        <v>0</v>
      </c>
      <c r="N168" s="510">
        <f t="shared" si="127"/>
        <v>0</v>
      </c>
      <c r="O168" s="510">
        <f t="shared" si="127"/>
        <v>0</v>
      </c>
      <c r="P168" s="510">
        <f t="shared" si="127"/>
        <v>0</v>
      </c>
      <c r="Q168" s="510">
        <f t="shared" si="127"/>
        <v>0</v>
      </c>
      <c r="R168" s="510">
        <f t="shared" si="127"/>
        <v>0</v>
      </c>
      <c r="V168" s="34"/>
      <c r="W168" s="34"/>
      <c r="X168" s="34"/>
      <c r="Y168" s="34"/>
      <c r="Z168" s="34"/>
      <c r="AA168" s="34"/>
      <c r="AB168" s="88"/>
    </row>
    <row r="169" spans="1:28" s="306" customFormat="1" ht="15" x14ac:dyDescent="0.2">
      <c r="A169" s="194"/>
      <c r="B169" s="254" t="s">
        <v>375</v>
      </c>
      <c r="C169" s="114">
        <f t="shared" ref="C169" si="128">SUM(D169:R169)</f>
        <v>0</v>
      </c>
      <c r="D169" s="114">
        <f t="shared" ref="D169:R169" si="129">D105-D44</f>
        <v>0</v>
      </c>
      <c r="E169" s="114">
        <f t="shared" si="129"/>
        <v>0</v>
      </c>
      <c r="F169" s="114">
        <f t="shared" si="129"/>
        <v>0</v>
      </c>
      <c r="G169" s="114">
        <f t="shared" si="129"/>
        <v>0</v>
      </c>
      <c r="H169" s="114">
        <f t="shared" si="129"/>
        <v>0</v>
      </c>
      <c r="I169" s="114">
        <f t="shared" si="129"/>
        <v>0</v>
      </c>
      <c r="J169" s="114">
        <f t="shared" si="129"/>
        <v>0</v>
      </c>
      <c r="K169" s="114">
        <f t="shared" si="129"/>
        <v>0</v>
      </c>
      <c r="L169" s="114">
        <f t="shared" si="129"/>
        <v>0</v>
      </c>
      <c r="M169" s="114">
        <f t="shared" si="129"/>
        <v>0</v>
      </c>
      <c r="N169" s="114">
        <f t="shared" si="129"/>
        <v>0</v>
      </c>
      <c r="O169" s="114">
        <f t="shared" si="129"/>
        <v>0</v>
      </c>
      <c r="P169" s="114">
        <f t="shared" si="129"/>
        <v>0</v>
      </c>
      <c r="Q169" s="114">
        <f t="shared" si="129"/>
        <v>0</v>
      </c>
      <c r="R169" s="114">
        <f t="shared" si="129"/>
        <v>0</v>
      </c>
      <c r="V169" s="34"/>
      <c r="W169" s="34"/>
      <c r="X169" s="34"/>
      <c r="Y169" s="34"/>
      <c r="Z169" s="34"/>
      <c r="AA169" s="34"/>
      <c r="AB169" s="88"/>
    </row>
    <row r="170" spans="1:28" s="306" customFormat="1" ht="15" x14ac:dyDescent="0.2">
      <c r="A170" s="194">
        <v>11</v>
      </c>
      <c r="B170" s="253" t="s">
        <v>628</v>
      </c>
      <c r="C170" s="114">
        <f>SUM(D170:R170)</f>
        <v>0</v>
      </c>
      <c r="D170" s="510">
        <f t="shared" ref="D170:R170" si="130">D106-D45</f>
        <v>0</v>
      </c>
      <c r="E170" s="510">
        <f t="shared" si="130"/>
        <v>0</v>
      </c>
      <c r="F170" s="510">
        <f t="shared" si="130"/>
        <v>0</v>
      </c>
      <c r="G170" s="510">
        <f t="shared" si="130"/>
        <v>0</v>
      </c>
      <c r="H170" s="510">
        <f t="shared" si="130"/>
        <v>0</v>
      </c>
      <c r="I170" s="510">
        <f t="shared" si="130"/>
        <v>0</v>
      </c>
      <c r="J170" s="510">
        <f t="shared" si="130"/>
        <v>0</v>
      </c>
      <c r="K170" s="510">
        <f t="shared" si="130"/>
        <v>0</v>
      </c>
      <c r="L170" s="510">
        <f t="shared" si="130"/>
        <v>0</v>
      </c>
      <c r="M170" s="510">
        <f t="shared" si="130"/>
        <v>0</v>
      </c>
      <c r="N170" s="510">
        <f t="shared" si="130"/>
        <v>0</v>
      </c>
      <c r="O170" s="510">
        <f t="shared" si="130"/>
        <v>0</v>
      </c>
      <c r="P170" s="510">
        <f t="shared" si="130"/>
        <v>0</v>
      </c>
      <c r="Q170" s="510">
        <f t="shared" si="130"/>
        <v>0</v>
      </c>
      <c r="R170" s="510">
        <f t="shared" si="130"/>
        <v>0</v>
      </c>
      <c r="V170" s="34"/>
      <c r="W170" s="34"/>
      <c r="X170" s="34"/>
      <c r="Y170" s="34"/>
      <c r="Z170" s="34"/>
      <c r="AA170" s="34"/>
      <c r="AB170" s="88"/>
    </row>
    <row r="171" spans="1:28" s="306" customFormat="1" ht="15" x14ac:dyDescent="0.2">
      <c r="A171" s="302">
        <v>12</v>
      </c>
      <c r="B171" s="255" t="s">
        <v>684</v>
      </c>
      <c r="C171" s="114">
        <f t="shared" ref="C171:C172" si="131">SUM(D171:R171)</f>
        <v>0</v>
      </c>
      <c r="D171" s="510">
        <f t="shared" ref="D171:R171" si="132">D110-D49</f>
        <v>0</v>
      </c>
      <c r="E171" s="510">
        <f t="shared" si="132"/>
        <v>0</v>
      </c>
      <c r="F171" s="510">
        <f t="shared" si="132"/>
        <v>0</v>
      </c>
      <c r="G171" s="510">
        <f t="shared" si="132"/>
        <v>0</v>
      </c>
      <c r="H171" s="510">
        <f t="shared" si="132"/>
        <v>0</v>
      </c>
      <c r="I171" s="510">
        <f t="shared" si="132"/>
        <v>0</v>
      </c>
      <c r="J171" s="510">
        <f t="shared" si="132"/>
        <v>0</v>
      </c>
      <c r="K171" s="510">
        <f t="shared" si="132"/>
        <v>0</v>
      </c>
      <c r="L171" s="510">
        <f t="shared" si="132"/>
        <v>0</v>
      </c>
      <c r="M171" s="510">
        <f t="shared" si="132"/>
        <v>0</v>
      </c>
      <c r="N171" s="510">
        <f t="shared" si="132"/>
        <v>0</v>
      </c>
      <c r="O171" s="510">
        <f t="shared" si="132"/>
        <v>0</v>
      </c>
      <c r="P171" s="510">
        <f t="shared" si="132"/>
        <v>0</v>
      </c>
      <c r="Q171" s="510">
        <f t="shared" si="132"/>
        <v>0</v>
      </c>
      <c r="R171" s="510">
        <f t="shared" si="132"/>
        <v>0</v>
      </c>
      <c r="V171" s="368"/>
      <c r="W171" s="368"/>
      <c r="X171" s="368"/>
      <c r="Y171" s="368"/>
      <c r="Z171" s="368"/>
      <c r="AA171" s="368"/>
      <c r="AB171" s="88"/>
    </row>
    <row r="172" spans="1:28" s="301" customFormat="1" ht="15" x14ac:dyDescent="0.2">
      <c r="A172" s="194"/>
      <c r="B172" s="254" t="s">
        <v>173</v>
      </c>
      <c r="C172" s="114">
        <f t="shared" si="131"/>
        <v>0</v>
      </c>
      <c r="D172" s="114">
        <f t="shared" ref="D172:R172" si="133">D111-D50</f>
        <v>0</v>
      </c>
      <c r="E172" s="114">
        <f t="shared" si="133"/>
        <v>0</v>
      </c>
      <c r="F172" s="114">
        <f t="shared" si="133"/>
        <v>0</v>
      </c>
      <c r="G172" s="114">
        <f t="shared" si="133"/>
        <v>0</v>
      </c>
      <c r="H172" s="114">
        <f t="shared" si="133"/>
        <v>0</v>
      </c>
      <c r="I172" s="114">
        <f t="shared" si="133"/>
        <v>0</v>
      </c>
      <c r="J172" s="114">
        <f t="shared" si="133"/>
        <v>0</v>
      </c>
      <c r="K172" s="114">
        <f t="shared" si="133"/>
        <v>0</v>
      </c>
      <c r="L172" s="114">
        <f t="shared" si="133"/>
        <v>0</v>
      </c>
      <c r="M172" s="114">
        <f t="shared" si="133"/>
        <v>0</v>
      </c>
      <c r="N172" s="114">
        <f t="shared" si="133"/>
        <v>0</v>
      </c>
      <c r="O172" s="114">
        <f t="shared" si="133"/>
        <v>0</v>
      </c>
      <c r="P172" s="114">
        <f t="shared" si="133"/>
        <v>0</v>
      </c>
      <c r="Q172" s="114">
        <f t="shared" si="133"/>
        <v>0</v>
      </c>
      <c r="R172" s="114">
        <f t="shared" si="133"/>
        <v>0</v>
      </c>
      <c r="Y172" s="340"/>
      <c r="AB172" s="92"/>
    </row>
    <row r="173" spans="1:28" s="306" customFormat="1" ht="27.75" customHeight="1" x14ac:dyDescent="0.2">
      <c r="A173" s="194">
        <v>13</v>
      </c>
      <c r="B173" s="255" t="s">
        <v>562</v>
      </c>
      <c r="C173" s="114">
        <f t="shared" ref="C173:C183" si="134">SUM(D173:R173)</f>
        <v>0</v>
      </c>
      <c r="D173" s="510">
        <f t="shared" ref="D173:R173" si="135">D112-D51</f>
        <v>0</v>
      </c>
      <c r="E173" s="510">
        <f t="shared" si="135"/>
        <v>0</v>
      </c>
      <c r="F173" s="510">
        <f t="shared" si="135"/>
        <v>0</v>
      </c>
      <c r="G173" s="510">
        <f t="shared" si="135"/>
        <v>0</v>
      </c>
      <c r="H173" s="510">
        <f t="shared" si="135"/>
        <v>0</v>
      </c>
      <c r="I173" s="510">
        <f t="shared" si="135"/>
        <v>0</v>
      </c>
      <c r="J173" s="510">
        <f t="shared" si="135"/>
        <v>0</v>
      </c>
      <c r="K173" s="510">
        <f t="shared" si="135"/>
        <v>0</v>
      </c>
      <c r="L173" s="510">
        <f t="shared" si="135"/>
        <v>0</v>
      </c>
      <c r="M173" s="510">
        <f t="shared" si="135"/>
        <v>0</v>
      </c>
      <c r="N173" s="510">
        <f t="shared" si="135"/>
        <v>0</v>
      </c>
      <c r="O173" s="510">
        <f t="shared" si="135"/>
        <v>0</v>
      </c>
      <c r="P173" s="510">
        <f t="shared" si="135"/>
        <v>0</v>
      </c>
      <c r="Q173" s="510">
        <f t="shared" si="135"/>
        <v>0</v>
      </c>
      <c r="R173" s="510">
        <f t="shared" si="135"/>
        <v>0</v>
      </c>
      <c r="V173" s="639"/>
      <c r="W173" s="368"/>
      <c r="X173" s="368"/>
      <c r="Y173" s="368"/>
      <c r="Z173" s="368"/>
      <c r="AA173" s="368"/>
      <c r="AB173" s="88"/>
    </row>
    <row r="174" spans="1:28" s="306" customFormat="1" ht="15" x14ac:dyDescent="0.2">
      <c r="A174" s="194"/>
      <c r="B174" s="256" t="s">
        <v>633</v>
      </c>
      <c r="C174" s="114">
        <f t="shared" si="134"/>
        <v>0</v>
      </c>
      <c r="D174" s="510">
        <f t="shared" ref="D174:R174" si="136">D113-D52</f>
        <v>0</v>
      </c>
      <c r="E174" s="510">
        <f t="shared" si="136"/>
        <v>0</v>
      </c>
      <c r="F174" s="510">
        <f t="shared" si="136"/>
        <v>0</v>
      </c>
      <c r="G174" s="510">
        <f t="shared" si="136"/>
        <v>0</v>
      </c>
      <c r="H174" s="510">
        <f t="shared" si="136"/>
        <v>0</v>
      </c>
      <c r="I174" s="510">
        <f t="shared" si="136"/>
        <v>0</v>
      </c>
      <c r="J174" s="510">
        <f t="shared" si="136"/>
        <v>0</v>
      </c>
      <c r="K174" s="510">
        <f t="shared" si="136"/>
        <v>0</v>
      </c>
      <c r="L174" s="510">
        <f t="shared" si="136"/>
        <v>0</v>
      </c>
      <c r="M174" s="510">
        <f t="shared" si="136"/>
        <v>0</v>
      </c>
      <c r="N174" s="510">
        <f t="shared" si="136"/>
        <v>0</v>
      </c>
      <c r="O174" s="510">
        <f t="shared" si="136"/>
        <v>0</v>
      </c>
      <c r="P174" s="510">
        <f t="shared" si="136"/>
        <v>0</v>
      </c>
      <c r="Q174" s="510">
        <f t="shared" si="136"/>
        <v>0</v>
      </c>
      <c r="R174" s="510">
        <f t="shared" si="136"/>
        <v>0</v>
      </c>
      <c r="V174" s="34"/>
      <c r="W174" s="34"/>
      <c r="X174" s="34"/>
      <c r="Y174" s="34"/>
      <c r="Z174" s="34"/>
      <c r="AA174" s="34"/>
      <c r="AB174" s="88"/>
    </row>
    <row r="175" spans="1:28" s="359" customFormat="1" ht="15" x14ac:dyDescent="0.2">
      <c r="A175" s="308">
        <v>14</v>
      </c>
      <c r="B175" s="309" t="s">
        <v>550</v>
      </c>
      <c r="C175" s="310">
        <f t="shared" si="134"/>
        <v>0</v>
      </c>
      <c r="D175" s="358">
        <f t="shared" ref="D175:R175" si="137">D116-D55</f>
        <v>0</v>
      </c>
      <c r="E175" s="358">
        <f t="shared" si="137"/>
        <v>0</v>
      </c>
      <c r="F175" s="358">
        <f t="shared" si="137"/>
        <v>0</v>
      </c>
      <c r="G175" s="358">
        <f t="shared" si="137"/>
        <v>0</v>
      </c>
      <c r="H175" s="358">
        <f t="shared" si="137"/>
        <v>0</v>
      </c>
      <c r="I175" s="358">
        <f t="shared" si="137"/>
        <v>0</v>
      </c>
      <c r="J175" s="358">
        <f t="shared" si="137"/>
        <v>0</v>
      </c>
      <c r="K175" s="358">
        <f t="shared" si="137"/>
        <v>0</v>
      </c>
      <c r="L175" s="358">
        <f t="shared" si="137"/>
        <v>0</v>
      </c>
      <c r="M175" s="358">
        <f t="shared" si="137"/>
        <v>0</v>
      </c>
      <c r="N175" s="358">
        <f t="shared" si="137"/>
        <v>0</v>
      </c>
      <c r="O175" s="358">
        <f t="shared" si="137"/>
        <v>0</v>
      </c>
      <c r="P175" s="358">
        <f t="shared" si="137"/>
        <v>0</v>
      </c>
      <c r="Q175" s="358">
        <f t="shared" si="137"/>
        <v>0</v>
      </c>
      <c r="R175" s="358">
        <f t="shared" si="137"/>
        <v>0</v>
      </c>
      <c r="V175" s="34"/>
      <c r="W175" s="34"/>
      <c r="X175" s="34"/>
      <c r="Y175" s="34"/>
      <c r="Z175" s="34"/>
      <c r="AA175" s="34"/>
      <c r="AB175" s="361"/>
    </row>
    <row r="176" spans="1:28" s="182" customFormat="1" ht="25.5" customHeight="1" thickBot="1" x14ac:dyDescent="0.25">
      <c r="A176" s="362">
        <v>15</v>
      </c>
      <c r="B176" s="317" t="s">
        <v>652</v>
      </c>
      <c r="C176" s="356">
        <f t="shared" si="134"/>
        <v>0</v>
      </c>
      <c r="D176" s="356">
        <f t="shared" ref="D176:R176" si="138">D117-D56</f>
        <v>0</v>
      </c>
      <c r="E176" s="356">
        <f t="shared" si="138"/>
        <v>0</v>
      </c>
      <c r="F176" s="356">
        <f t="shared" si="138"/>
        <v>0</v>
      </c>
      <c r="G176" s="356">
        <f t="shared" si="138"/>
        <v>0</v>
      </c>
      <c r="H176" s="356">
        <f t="shared" si="138"/>
        <v>0</v>
      </c>
      <c r="I176" s="356">
        <f t="shared" si="138"/>
        <v>0</v>
      </c>
      <c r="J176" s="356">
        <f t="shared" si="138"/>
        <v>0</v>
      </c>
      <c r="K176" s="356">
        <f t="shared" si="138"/>
        <v>0</v>
      </c>
      <c r="L176" s="356">
        <f t="shared" si="138"/>
        <v>0</v>
      </c>
      <c r="M176" s="356">
        <f t="shared" si="138"/>
        <v>0</v>
      </c>
      <c r="N176" s="356">
        <f t="shared" si="138"/>
        <v>0</v>
      </c>
      <c r="O176" s="356">
        <f t="shared" si="138"/>
        <v>0</v>
      </c>
      <c r="P176" s="356">
        <f t="shared" si="138"/>
        <v>0</v>
      </c>
      <c r="Q176" s="356">
        <f t="shared" si="138"/>
        <v>0</v>
      </c>
      <c r="R176" s="356">
        <f t="shared" si="138"/>
        <v>0</v>
      </c>
      <c r="V176" s="34"/>
      <c r="W176" s="34"/>
      <c r="X176" s="34"/>
      <c r="Y176" s="34"/>
      <c r="Z176" s="34"/>
      <c r="AA176" s="34"/>
    </row>
    <row r="177" spans="1:28" s="182" customFormat="1" ht="24.75" customHeight="1" thickTop="1" thickBot="1" x14ac:dyDescent="0.25">
      <c r="A177" s="339"/>
      <c r="B177" s="325" t="s">
        <v>653</v>
      </c>
      <c r="C177" s="328">
        <f t="shared" si="134"/>
        <v>0</v>
      </c>
      <c r="D177" s="328">
        <f t="shared" ref="D177:R177" si="139">D118-D57</f>
        <v>0</v>
      </c>
      <c r="E177" s="328">
        <f t="shared" si="139"/>
        <v>0</v>
      </c>
      <c r="F177" s="328">
        <f t="shared" si="139"/>
        <v>0</v>
      </c>
      <c r="G177" s="328">
        <f t="shared" si="139"/>
        <v>0</v>
      </c>
      <c r="H177" s="328">
        <f t="shared" si="139"/>
        <v>0</v>
      </c>
      <c r="I177" s="328">
        <f t="shared" si="139"/>
        <v>0</v>
      </c>
      <c r="J177" s="328">
        <f t="shared" si="139"/>
        <v>0</v>
      </c>
      <c r="K177" s="328">
        <f t="shared" si="139"/>
        <v>0</v>
      </c>
      <c r="L177" s="328">
        <f t="shared" si="139"/>
        <v>0</v>
      </c>
      <c r="M177" s="328">
        <f t="shared" si="139"/>
        <v>0</v>
      </c>
      <c r="N177" s="328">
        <f t="shared" si="139"/>
        <v>0</v>
      </c>
      <c r="O177" s="328">
        <f t="shared" si="139"/>
        <v>0</v>
      </c>
      <c r="P177" s="328">
        <f t="shared" si="139"/>
        <v>0</v>
      </c>
      <c r="Q177" s="328">
        <f t="shared" si="139"/>
        <v>0</v>
      </c>
      <c r="R177" s="328">
        <f t="shared" si="139"/>
        <v>0</v>
      </c>
      <c r="V177" s="368"/>
      <c r="W177" s="368"/>
      <c r="X177" s="368"/>
      <c r="Y177" s="368"/>
      <c r="Z177" s="368"/>
      <c r="AA177" s="368"/>
    </row>
    <row r="178" spans="1:28" s="182" customFormat="1" ht="27.75" customHeight="1" thickTop="1" thickBot="1" x14ac:dyDescent="0.25">
      <c r="A178" s="339"/>
      <c r="B178" s="325" t="s">
        <v>654</v>
      </c>
      <c r="C178" s="328">
        <f t="shared" si="134"/>
        <v>0</v>
      </c>
      <c r="D178" s="328">
        <f t="shared" ref="D178:R178" si="140">D119-D58</f>
        <v>0</v>
      </c>
      <c r="E178" s="328">
        <f t="shared" si="140"/>
        <v>0</v>
      </c>
      <c r="F178" s="328">
        <f t="shared" si="140"/>
        <v>0</v>
      </c>
      <c r="G178" s="328">
        <f t="shared" si="140"/>
        <v>0</v>
      </c>
      <c r="H178" s="328">
        <f t="shared" si="140"/>
        <v>0</v>
      </c>
      <c r="I178" s="328">
        <f t="shared" si="140"/>
        <v>0</v>
      </c>
      <c r="J178" s="328">
        <f t="shared" si="140"/>
        <v>0</v>
      </c>
      <c r="K178" s="328">
        <f t="shared" si="140"/>
        <v>0</v>
      </c>
      <c r="L178" s="328">
        <f t="shared" si="140"/>
        <v>0</v>
      </c>
      <c r="M178" s="328">
        <f t="shared" si="140"/>
        <v>0</v>
      </c>
      <c r="N178" s="328">
        <f t="shared" si="140"/>
        <v>0</v>
      </c>
      <c r="O178" s="328">
        <f t="shared" si="140"/>
        <v>0</v>
      </c>
      <c r="P178" s="328">
        <f t="shared" si="140"/>
        <v>0</v>
      </c>
      <c r="Q178" s="328">
        <f t="shared" si="140"/>
        <v>0</v>
      </c>
      <c r="R178" s="328">
        <f t="shared" si="140"/>
        <v>0</v>
      </c>
      <c r="V178" s="301"/>
      <c r="W178" s="301"/>
      <c r="X178" s="301"/>
      <c r="Y178" s="340"/>
      <c r="Z178" s="301"/>
      <c r="AA178" s="301"/>
    </row>
    <row r="179" spans="1:28" s="123" customFormat="1" ht="17.25" customHeight="1" thickTop="1" x14ac:dyDescent="0.2">
      <c r="A179" s="322">
        <v>16</v>
      </c>
      <c r="B179" s="323" t="s">
        <v>506</v>
      </c>
      <c r="C179" s="504">
        <f t="shared" si="134"/>
        <v>0</v>
      </c>
      <c r="D179" s="138">
        <f t="shared" ref="D179:R179" si="141">D120-D59</f>
        <v>0</v>
      </c>
      <c r="E179" s="138">
        <f t="shared" si="141"/>
        <v>0</v>
      </c>
      <c r="F179" s="138">
        <f t="shared" si="141"/>
        <v>0</v>
      </c>
      <c r="G179" s="138">
        <f t="shared" si="141"/>
        <v>0</v>
      </c>
      <c r="H179" s="138">
        <f t="shared" si="141"/>
        <v>0</v>
      </c>
      <c r="I179" s="138">
        <f t="shared" si="141"/>
        <v>0</v>
      </c>
      <c r="J179" s="138">
        <f t="shared" si="141"/>
        <v>0</v>
      </c>
      <c r="K179" s="138">
        <f t="shared" si="141"/>
        <v>0</v>
      </c>
      <c r="L179" s="138">
        <f t="shared" si="141"/>
        <v>0</v>
      </c>
      <c r="M179" s="138">
        <f t="shared" si="141"/>
        <v>0</v>
      </c>
      <c r="N179" s="138">
        <f t="shared" si="141"/>
        <v>0</v>
      </c>
      <c r="O179" s="138">
        <f t="shared" si="141"/>
        <v>0</v>
      </c>
      <c r="P179" s="138">
        <f t="shared" si="141"/>
        <v>0</v>
      </c>
      <c r="Q179" s="138">
        <f t="shared" si="141"/>
        <v>0</v>
      </c>
      <c r="R179" s="138">
        <f t="shared" si="141"/>
        <v>0</v>
      </c>
      <c r="V179" s="301"/>
      <c r="W179" s="301"/>
      <c r="X179" s="301"/>
      <c r="Y179" s="340"/>
      <c r="Z179" s="301"/>
      <c r="AA179" s="301"/>
    </row>
    <row r="180" spans="1:28" s="123" customFormat="1" ht="17.25" customHeight="1" x14ac:dyDescent="0.2">
      <c r="A180" s="302">
        <v>17</v>
      </c>
      <c r="B180" s="204" t="s">
        <v>508</v>
      </c>
      <c r="C180" s="114">
        <f t="shared" si="134"/>
        <v>0</v>
      </c>
      <c r="D180" s="510">
        <f t="shared" ref="D180:R180" si="142">D121-D60</f>
        <v>0</v>
      </c>
      <c r="E180" s="510">
        <f t="shared" si="142"/>
        <v>0</v>
      </c>
      <c r="F180" s="510">
        <f t="shared" si="142"/>
        <v>0</v>
      </c>
      <c r="G180" s="510">
        <f t="shared" si="142"/>
        <v>0</v>
      </c>
      <c r="H180" s="510">
        <f t="shared" si="142"/>
        <v>0</v>
      </c>
      <c r="I180" s="510">
        <f t="shared" si="142"/>
        <v>0</v>
      </c>
      <c r="J180" s="510">
        <f t="shared" si="142"/>
        <v>0</v>
      </c>
      <c r="K180" s="510">
        <f t="shared" si="142"/>
        <v>0</v>
      </c>
      <c r="L180" s="510">
        <f t="shared" si="142"/>
        <v>0</v>
      </c>
      <c r="M180" s="510">
        <f t="shared" si="142"/>
        <v>0</v>
      </c>
      <c r="N180" s="510">
        <f t="shared" si="142"/>
        <v>0</v>
      </c>
      <c r="O180" s="510">
        <f t="shared" si="142"/>
        <v>0</v>
      </c>
      <c r="P180" s="510">
        <f t="shared" si="142"/>
        <v>0</v>
      </c>
      <c r="Q180" s="510">
        <f t="shared" si="142"/>
        <v>0</v>
      </c>
      <c r="R180" s="510">
        <f t="shared" si="142"/>
        <v>0</v>
      </c>
      <c r="V180" s="301"/>
      <c r="W180" s="301"/>
      <c r="X180" s="301"/>
      <c r="Y180" s="340"/>
      <c r="Z180" s="301"/>
      <c r="AA180" s="301"/>
    </row>
    <row r="181" spans="1:28" s="123" customFormat="1" ht="17.25" customHeight="1" thickBot="1" x14ac:dyDescent="0.25">
      <c r="A181" s="316">
        <v>18</v>
      </c>
      <c r="B181" s="319" t="s">
        <v>635</v>
      </c>
      <c r="C181" s="356">
        <f t="shared" si="134"/>
        <v>0</v>
      </c>
      <c r="D181" s="357">
        <f t="shared" ref="D181:R181" si="143">D122-D61</f>
        <v>0</v>
      </c>
      <c r="E181" s="357">
        <f t="shared" si="143"/>
        <v>0</v>
      </c>
      <c r="F181" s="357">
        <f t="shared" si="143"/>
        <v>0</v>
      </c>
      <c r="G181" s="357">
        <f t="shared" si="143"/>
        <v>0</v>
      </c>
      <c r="H181" s="357">
        <f t="shared" si="143"/>
        <v>0</v>
      </c>
      <c r="I181" s="357">
        <f t="shared" si="143"/>
        <v>0</v>
      </c>
      <c r="J181" s="357">
        <f t="shared" si="143"/>
        <v>0</v>
      </c>
      <c r="K181" s="357">
        <f t="shared" si="143"/>
        <v>0</v>
      </c>
      <c r="L181" s="357">
        <f t="shared" si="143"/>
        <v>0</v>
      </c>
      <c r="M181" s="357">
        <f t="shared" si="143"/>
        <v>0</v>
      </c>
      <c r="N181" s="357">
        <f t="shared" si="143"/>
        <v>0</v>
      </c>
      <c r="O181" s="357">
        <f t="shared" si="143"/>
        <v>0</v>
      </c>
      <c r="P181" s="357">
        <f t="shared" si="143"/>
        <v>0</v>
      </c>
      <c r="Q181" s="357">
        <f t="shared" si="143"/>
        <v>0</v>
      </c>
      <c r="R181" s="357">
        <f t="shared" si="143"/>
        <v>0</v>
      </c>
      <c r="V181" s="378"/>
      <c r="W181" s="378"/>
      <c r="X181" s="88"/>
      <c r="Y181" s="379"/>
      <c r="Z181" s="378"/>
      <c r="AA181" s="378"/>
    </row>
    <row r="182" spans="1:28" s="182" customFormat="1" ht="16.5" customHeight="1" thickTop="1" thickBot="1" x14ac:dyDescent="0.25">
      <c r="A182" s="339"/>
      <c r="B182" s="325" t="s">
        <v>655</v>
      </c>
      <c r="C182" s="328">
        <f t="shared" si="134"/>
        <v>0</v>
      </c>
      <c r="D182" s="328">
        <f>D123-D62</f>
        <v>0</v>
      </c>
      <c r="E182" s="328">
        <f t="shared" ref="E182:R182" si="144">E123-E62</f>
        <v>0</v>
      </c>
      <c r="F182" s="328">
        <f t="shared" si="144"/>
        <v>0</v>
      </c>
      <c r="G182" s="328">
        <f t="shared" si="144"/>
        <v>0</v>
      </c>
      <c r="H182" s="328">
        <f t="shared" si="144"/>
        <v>0</v>
      </c>
      <c r="I182" s="328">
        <f t="shared" si="144"/>
        <v>0</v>
      </c>
      <c r="J182" s="328">
        <f t="shared" si="144"/>
        <v>0</v>
      </c>
      <c r="K182" s="328">
        <f t="shared" si="144"/>
        <v>0</v>
      </c>
      <c r="L182" s="328">
        <f t="shared" si="144"/>
        <v>0</v>
      </c>
      <c r="M182" s="328">
        <f t="shared" si="144"/>
        <v>0</v>
      </c>
      <c r="N182" s="328">
        <f t="shared" si="144"/>
        <v>0</v>
      </c>
      <c r="O182" s="328">
        <f t="shared" si="144"/>
        <v>0</v>
      </c>
      <c r="P182" s="328">
        <f t="shared" si="144"/>
        <v>0</v>
      </c>
      <c r="Q182" s="328">
        <f t="shared" si="144"/>
        <v>0</v>
      </c>
      <c r="R182" s="328">
        <f t="shared" si="144"/>
        <v>0</v>
      </c>
      <c r="V182" s="378"/>
      <c r="W182" s="378"/>
      <c r="X182" s="88"/>
      <c r="Y182" s="379"/>
      <c r="Z182" s="378"/>
      <c r="AA182" s="378"/>
    </row>
    <row r="183" spans="1:28" s="301" customFormat="1" ht="27" thickTop="1" thickBot="1" x14ac:dyDescent="0.25">
      <c r="A183" s="330"/>
      <c r="B183" s="327" t="s">
        <v>656</v>
      </c>
      <c r="C183" s="328">
        <f t="shared" si="134"/>
        <v>0</v>
      </c>
      <c r="D183" s="328">
        <f>D124-D63</f>
        <v>0</v>
      </c>
      <c r="E183" s="328">
        <f t="shared" ref="E183:R183" si="145">E124-E63</f>
        <v>0</v>
      </c>
      <c r="F183" s="328">
        <f t="shared" si="145"/>
        <v>0</v>
      </c>
      <c r="G183" s="328">
        <f t="shared" si="145"/>
        <v>0</v>
      </c>
      <c r="H183" s="328">
        <f t="shared" si="145"/>
        <v>0</v>
      </c>
      <c r="I183" s="328">
        <f t="shared" si="145"/>
        <v>0</v>
      </c>
      <c r="J183" s="328">
        <f t="shared" si="145"/>
        <v>0</v>
      </c>
      <c r="K183" s="328">
        <f t="shared" si="145"/>
        <v>0</v>
      </c>
      <c r="L183" s="328">
        <f t="shared" si="145"/>
        <v>0</v>
      </c>
      <c r="M183" s="328">
        <f t="shared" si="145"/>
        <v>0</v>
      </c>
      <c r="N183" s="328">
        <f t="shared" si="145"/>
        <v>0</v>
      </c>
      <c r="O183" s="328">
        <f t="shared" si="145"/>
        <v>0</v>
      </c>
      <c r="P183" s="328">
        <f t="shared" si="145"/>
        <v>0</v>
      </c>
      <c r="Q183" s="328">
        <f t="shared" si="145"/>
        <v>0</v>
      </c>
      <c r="R183" s="328">
        <f t="shared" si="145"/>
        <v>0</v>
      </c>
      <c r="V183" s="34"/>
      <c r="W183" s="34"/>
      <c r="X183" s="34"/>
      <c r="Y183" s="34"/>
      <c r="Z183" s="34"/>
      <c r="AA183" s="34"/>
      <c r="AB183" s="92"/>
    </row>
    <row r="184" spans="1:28" s="6" customFormat="1" ht="25.5" customHeight="1" thickTop="1" x14ac:dyDescent="0.2">
      <c r="A184" s="762" t="s">
        <v>521</v>
      </c>
      <c r="B184" s="763"/>
      <c r="C184" s="763"/>
      <c r="D184" s="763"/>
      <c r="E184" s="763"/>
      <c r="F184" s="763"/>
      <c r="G184" s="763"/>
      <c r="H184" s="763"/>
      <c r="I184" s="763"/>
      <c r="J184" s="763"/>
      <c r="K184" s="763"/>
      <c r="L184" s="763"/>
      <c r="M184" s="763"/>
      <c r="N184" s="763"/>
      <c r="O184" s="763"/>
      <c r="P184" s="763"/>
      <c r="Q184" s="763"/>
      <c r="R184" s="764"/>
      <c r="V184" s="34"/>
      <c r="W184" s="34"/>
      <c r="X184" s="34"/>
      <c r="Y184" s="34"/>
      <c r="Z184" s="34"/>
      <c r="AA184" s="34"/>
    </row>
    <row r="185" spans="1:28" x14ac:dyDescent="0.2">
      <c r="A185" s="765" t="s">
        <v>532</v>
      </c>
      <c r="B185" s="766"/>
      <c r="C185" s="766"/>
      <c r="D185" s="766"/>
      <c r="E185" s="766"/>
      <c r="F185" s="766"/>
      <c r="G185" s="766"/>
      <c r="H185" s="766"/>
      <c r="I185" s="767"/>
      <c r="J185" s="767"/>
      <c r="K185" s="767"/>
      <c r="L185" s="767"/>
      <c r="M185" s="767"/>
      <c r="N185" s="767"/>
      <c r="O185" s="767"/>
      <c r="P185" s="767"/>
      <c r="Q185" s="767"/>
      <c r="R185" s="768"/>
      <c r="V185" s="34"/>
      <c r="W185" s="34"/>
      <c r="X185" s="34"/>
      <c r="Y185" s="34"/>
      <c r="Z185" s="34"/>
      <c r="AA185" s="34"/>
    </row>
    <row r="186" spans="1:28" s="34" customFormat="1" ht="25.5" x14ac:dyDescent="0.25">
      <c r="A186" s="305">
        <v>19</v>
      </c>
      <c r="B186" s="200" t="s">
        <v>476</v>
      </c>
      <c r="C186" s="367">
        <f>SUM(D186:R186)</f>
        <v>0</v>
      </c>
      <c r="D186" s="341">
        <f>'7 Investitie'!E102</f>
        <v>0</v>
      </c>
      <c r="E186" s="341">
        <f>'7 Investitie'!F102</f>
        <v>0</v>
      </c>
      <c r="F186" s="341">
        <f>'7 Investitie'!G102</f>
        <v>0</v>
      </c>
      <c r="G186" s="341">
        <f>'7 Investitie'!H102</f>
        <v>0</v>
      </c>
      <c r="H186" s="395">
        <f>'7 Investitie'!I102</f>
        <v>0</v>
      </c>
      <c r="I186" s="398"/>
      <c r="J186" s="342"/>
      <c r="K186" s="332"/>
      <c r="L186" s="332"/>
      <c r="M186" s="332"/>
      <c r="N186" s="332"/>
      <c r="O186" s="60"/>
      <c r="P186" s="60"/>
      <c r="Q186" s="60"/>
      <c r="R186" s="60"/>
    </row>
    <row r="187" spans="1:28" s="34" customFormat="1" ht="15.75" x14ac:dyDescent="0.25">
      <c r="A187" s="305">
        <v>20</v>
      </c>
      <c r="B187" s="200" t="s">
        <v>657</v>
      </c>
      <c r="C187" s="367">
        <f t="shared" ref="C187:C202" si="146">SUM(D187:R187)</f>
        <v>0</v>
      </c>
      <c r="D187" s="341">
        <f>'7 Investitie'!E103</f>
        <v>0</v>
      </c>
      <c r="E187" s="341">
        <f>'7 Investitie'!F103</f>
        <v>0</v>
      </c>
      <c r="F187" s="341">
        <f>'7 Investitie'!G103</f>
        <v>0</v>
      </c>
      <c r="G187" s="341">
        <f>'7 Investitie'!H103</f>
        <v>0</v>
      </c>
      <c r="H187" s="395">
        <f>'7 Investitie'!I103</f>
        <v>0</v>
      </c>
      <c r="I187" s="398"/>
      <c r="J187" s="342"/>
      <c r="K187" s="332"/>
      <c r="L187" s="332"/>
      <c r="M187" s="332"/>
      <c r="N187" s="332"/>
      <c r="O187" s="60"/>
      <c r="P187" s="60"/>
      <c r="Q187" s="60"/>
      <c r="R187" s="60"/>
    </row>
    <row r="188" spans="1:28" s="34" customFormat="1" ht="15.75" x14ac:dyDescent="0.25">
      <c r="A188" s="305">
        <v>21</v>
      </c>
      <c r="B188" s="200" t="s">
        <v>482</v>
      </c>
      <c r="C188" s="367">
        <f t="shared" si="146"/>
        <v>0</v>
      </c>
      <c r="D188" s="341">
        <f>'7 Investitie'!E100</f>
        <v>0</v>
      </c>
      <c r="E188" s="341">
        <f>'7 Investitie'!F100</f>
        <v>0</v>
      </c>
      <c r="F188" s="341">
        <f>'7 Investitie'!G100</f>
        <v>0</v>
      </c>
      <c r="G188" s="341">
        <f>'7 Investitie'!H100</f>
        <v>0</v>
      </c>
      <c r="H188" s="395">
        <f>'7 Investitie'!I100</f>
        <v>0</v>
      </c>
      <c r="I188" s="398"/>
      <c r="J188" s="342"/>
      <c r="K188" s="332"/>
      <c r="L188" s="332"/>
      <c r="M188" s="332"/>
      <c r="N188" s="332"/>
      <c r="O188" s="60"/>
      <c r="P188" s="60"/>
      <c r="Q188" s="60"/>
      <c r="R188" s="60"/>
    </row>
    <row r="189" spans="1:28" s="368" customFormat="1" ht="25.5" x14ac:dyDescent="0.25">
      <c r="A189" s="365"/>
      <c r="B189" s="366" t="s">
        <v>665</v>
      </c>
      <c r="C189" s="367">
        <f t="shared" si="146"/>
        <v>0</v>
      </c>
      <c r="D189" s="367">
        <f>SUM(D186:D188)</f>
        <v>0</v>
      </c>
      <c r="E189" s="367">
        <f t="shared" ref="E189:H189" si="147">SUM(E186:E188)</f>
        <v>0</v>
      </c>
      <c r="F189" s="367">
        <f t="shared" si="147"/>
        <v>0</v>
      </c>
      <c r="G189" s="367">
        <f t="shared" si="147"/>
        <v>0</v>
      </c>
      <c r="H189" s="396">
        <f t="shared" si="147"/>
        <v>0</v>
      </c>
      <c r="I189" s="399"/>
      <c r="J189" s="377"/>
      <c r="K189" s="376"/>
      <c r="L189" s="376"/>
      <c r="M189" s="376"/>
      <c r="N189" s="376"/>
      <c r="O189" s="40"/>
      <c r="P189" s="40"/>
      <c r="Q189" s="40"/>
      <c r="R189" s="40"/>
      <c r="V189" s="34"/>
      <c r="W189" s="34"/>
      <c r="X189" s="34"/>
      <c r="Y189" s="34"/>
      <c r="Z189" s="34"/>
      <c r="AA189" s="34"/>
    </row>
    <row r="190" spans="1:28" s="34" customFormat="1" ht="15.75" customHeight="1" x14ac:dyDescent="0.2">
      <c r="A190" s="765" t="s">
        <v>533</v>
      </c>
      <c r="B190" s="766"/>
      <c r="C190" s="766"/>
      <c r="D190" s="766"/>
      <c r="E190" s="766"/>
      <c r="F190" s="766"/>
      <c r="G190" s="766"/>
      <c r="H190" s="766"/>
      <c r="I190" s="769"/>
      <c r="J190" s="769"/>
      <c r="K190" s="769"/>
      <c r="L190" s="769"/>
      <c r="M190" s="769"/>
      <c r="N190" s="769"/>
      <c r="O190" s="769"/>
      <c r="P190" s="769"/>
      <c r="Q190" s="769"/>
      <c r="R190" s="770"/>
    </row>
    <row r="191" spans="1:28" s="34" customFormat="1" ht="15.75" x14ac:dyDescent="0.25">
      <c r="A191" s="305">
        <v>22</v>
      </c>
      <c r="B191" s="200" t="s">
        <v>658</v>
      </c>
      <c r="C191" s="213">
        <f t="shared" si="146"/>
        <v>0</v>
      </c>
      <c r="D191" s="627"/>
      <c r="E191" s="627"/>
      <c r="F191" s="627"/>
      <c r="G191" s="627"/>
      <c r="H191" s="627"/>
      <c r="I191" s="638"/>
      <c r="J191" s="630"/>
      <c r="K191" s="638"/>
      <c r="L191" s="638"/>
      <c r="M191" s="638"/>
      <c r="N191" s="638"/>
      <c r="O191" s="627"/>
      <c r="P191" s="627"/>
      <c r="Q191" s="627"/>
      <c r="R191" s="627"/>
    </row>
    <row r="192" spans="1:28" s="34" customFormat="1" x14ac:dyDescent="0.2">
      <c r="A192" s="305"/>
      <c r="B192" s="201" t="s">
        <v>515</v>
      </c>
      <c r="C192" s="213">
        <f t="shared" si="146"/>
        <v>0</v>
      </c>
      <c r="D192" s="341">
        <f>'7 Investitie'!E110</f>
        <v>0</v>
      </c>
      <c r="E192" s="341">
        <f>'7 Investitie'!F110</f>
        <v>0</v>
      </c>
      <c r="F192" s="341">
        <f>'7 Investitie'!G110</f>
        <v>0</v>
      </c>
      <c r="G192" s="341">
        <f>'7 Investitie'!H110</f>
        <v>0</v>
      </c>
      <c r="H192" s="341">
        <f>'7 Investitie'!I110</f>
        <v>0</v>
      </c>
      <c r="I192" s="341">
        <f>'7 Investitie'!J110</f>
        <v>0</v>
      </c>
      <c r="J192" s="341">
        <f>'7 Investitie'!K110</f>
        <v>0</v>
      </c>
      <c r="K192" s="341">
        <f>'7 Investitie'!L110</f>
        <v>0</v>
      </c>
      <c r="L192" s="341">
        <f>'7 Investitie'!M110</f>
        <v>0</v>
      </c>
      <c r="M192" s="341">
        <f>'7 Investitie'!N110</f>
        <v>0</v>
      </c>
      <c r="N192" s="341">
        <f>'7 Investitie'!O110</f>
        <v>0</v>
      </c>
      <c r="O192" s="341">
        <f>'7 Investitie'!P110</f>
        <v>0</v>
      </c>
      <c r="P192" s="341">
        <f>'7 Investitie'!Q110</f>
        <v>0</v>
      </c>
      <c r="Q192" s="341">
        <f>'7 Investitie'!R110</f>
        <v>0</v>
      </c>
      <c r="R192" s="341">
        <f>'7 Investitie'!S110</f>
        <v>0</v>
      </c>
    </row>
    <row r="193" spans="1:28" s="368" customFormat="1" ht="13.5" thickBot="1" x14ac:dyDescent="0.25">
      <c r="A193" s="365"/>
      <c r="B193" s="366" t="s">
        <v>666</v>
      </c>
      <c r="C193" s="369">
        <f t="shared" si="146"/>
        <v>0</v>
      </c>
      <c r="D193" s="367">
        <f>D191</f>
        <v>0</v>
      </c>
      <c r="E193" s="367">
        <f t="shared" ref="E193:R193" si="148">E191</f>
        <v>0</v>
      </c>
      <c r="F193" s="367">
        <f t="shared" si="148"/>
        <v>0</v>
      </c>
      <c r="G193" s="367">
        <f t="shared" si="148"/>
        <v>0</v>
      </c>
      <c r="H193" s="367">
        <f t="shared" si="148"/>
        <v>0</v>
      </c>
      <c r="I193" s="367">
        <f t="shared" si="148"/>
        <v>0</v>
      </c>
      <c r="J193" s="367">
        <f t="shared" si="148"/>
        <v>0</v>
      </c>
      <c r="K193" s="367">
        <f t="shared" si="148"/>
        <v>0</v>
      </c>
      <c r="L193" s="367">
        <f t="shared" si="148"/>
        <v>0</v>
      </c>
      <c r="M193" s="367">
        <f t="shared" si="148"/>
        <v>0</v>
      </c>
      <c r="N193" s="367">
        <f t="shared" si="148"/>
        <v>0</v>
      </c>
      <c r="O193" s="367">
        <f t="shared" si="148"/>
        <v>0</v>
      </c>
      <c r="P193" s="367">
        <f t="shared" si="148"/>
        <v>0</v>
      </c>
      <c r="Q193" s="367">
        <f t="shared" si="148"/>
        <v>0</v>
      </c>
      <c r="R193" s="367">
        <f t="shared" si="148"/>
        <v>0</v>
      </c>
      <c r="V193" s="34"/>
      <c r="W193" s="34"/>
      <c r="X193" s="34"/>
      <c r="Y193" s="34"/>
      <c r="Z193" s="34"/>
      <c r="AA193" s="34"/>
    </row>
    <row r="194" spans="1:28" s="301" customFormat="1" ht="16.5" thickTop="1" thickBot="1" x14ac:dyDescent="0.25">
      <c r="A194" s="330"/>
      <c r="B194" s="327" t="s">
        <v>528</v>
      </c>
      <c r="C194" s="348">
        <f t="shared" si="146"/>
        <v>0</v>
      </c>
      <c r="D194" s="328">
        <f>D189-D193</f>
        <v>0</v>
      </c>
      <c r="E194" s="328">
        <f t="shared" ref="E194:R194" si="149">E189-E193</f>
        <v>0</v>
      </c>
      <c r="F194" s="328">
        <f t="shared" si="149"/>
        <v>0</v>
      </c>
      <c r="G194" s="328">
        <f t="shared" si="149"/>
        <v>0</v>
      </c>
      <c r="H194" s="328">
        <f t="shared" si="149"/>
        <v>0</v>
      </c>
      <c r="I194" s="328">
        <f t="shared" si="149"/>
        <v>0</v>
      </c>
      <c r="J194" s="328">
        <f t="shared" si="149"/>
        <v>0</v>
      </c>
      <c r="K194" s="328">
        <f t="shared" si="149"/>
        <v>0</v>
      </c>
      <c r="L194" s="328">
        <f t="shared" si="149"/>
        <v>0</v>
      </c>
      <c r="M194" s="328">
        <f t="shared" si="149"/>
        <v>0</v>
      </c>
      <c r="N194" s="328">
        <f t="shared" si="149"/>
        <v>0</v>
      </c>
      <c r="O194" s="328">
        <f t="shared" si="149"/>
        <v>0</v>
      </c>
      <c r="P194" s="328">
        <f t="shared" si="149"/>
        <v>0</v>
      </c>
      <c r="Q194" s="328">
        <f t="shared" si="149"/>
        <v>0</v>
      </c>
      <c r="R194" s="328">
        <f t="shared" si="149"/>
        <v>0</v>
      </c>
      <c r="V194" s="34"/>
      <c r="W194" s="34"/>
      <c r="X194" s="34"/>
      <c r="Y194" s="34"/>
      <c r="Z194" s="34"/>
      <c r="AA194" s="34"/>
      <c r="AB194" s="92"/>
    </row>
    <row r="195" spans="1:28" s="368" customFormat="1" ht="15.75" customHeight="1" thickTop="1" x14ac:dyDescent="0.2">
      <c r="A195" s="780" t="s">
        <v>522</v>
      </c>
      <c r="B195" s="781"/>
      <c r="C195" s="781"/>
      <c r="D195" s="781"/>
      <c r="E195" s="781"/>
      <c r="F195" s="781"/>
      <c r="G195" s="781"/>
      <c r="H195" s="781"/>
      <c r="I195" s="782"/>
      <c r="J195" s="782"/>
      <c r="K195" s="782"/>
      <c r="L195" s="782"/>
      <c r="M195" s="782"/>
      <c r="N195" s="782"/>
      <c r="O195" s="782"/>
      <c r="P195" s="782"/>
      <c r="Q195" s="782"/>
      <c r="R195" s="783"/>
      <c r="V195" s="34"/>
      <c r="W195" s="34"/>
      <c r="X195" s="34"/>
      <c r="Y195" s="34"/>
      <c r="Z195" s="34"/>
      <c r="AA195" s="34"/>
    </row>
    <row r="196" spans="1:28" s="34" customFormat="1" ht="15.75" x14ac:dyDescent="0.25">
      <c r="A196" s="305">
        <v>23</v>
      </c>
      <c r="B196" s="200" t="s">
        <v>558</v>
      </c>
      <c r="C196" s="213">
        <f t="shared" si="146"/>
        <v>0</v>
      </c>
      <c r="D196" s="341">
        <f>'7 Investitie'!E75</f>
        <v>0</v>
      </c>
      <c r="E196" s="341">
        <f>'7 Investitie'!F75</f>
        <v>0</v>
      </c>
      <c r="F196" s="341">
        <f>'7 Investitie'!G75</f>
        <v>0</v>
      </c>
      <c r="G196" s="341">
        <f>'7 Investitie'!H75</f>
        <v>0</v>
      </c>
      <c r="H196" s="341">
        <f>'7 Investitie'!I75</f>
        <v>0</v>
      </c>
      <c r="I196" s="332"/>
      <c r="J196" s="342"/>
      <c r="K196" s="332"/>
      <c r="L196" s="332"/>
      <c r="M196" s="332"/>
      <c r="N196" s="332"/>
      <c r="O196" s="60"/>
      <c r="P196" s="60"/>
      <c r="Q196" s="60"/>
      <c r="R196" s="60"/>
    </row>
    <row r="197" spans="1:28" s="34" customFormat="1" ht="15.75" x14ac:dyDescent="0.25">
      <c r="A197" s="305">
        <v>24</v>
      </c>
      <c r="B197" s="200" t="s">
        <v>559</v>
      </c>
      <c r="C197" s="213">
        <f t="shared" si="146"/>
        <v>0</v>
      </c>
      <c r="D197" s="341">
        <f>'7 Investitie'!E76</f>
        <v>0</v>
      </c>
      <c r="E197" s="341">
        <f>'7 Investitie'!F76</f>
        <v>0</v>
      </c>
      <c r="F197" s="341">
        <f>'7 Investitie'!G76</f>
        <v>0</v>
      </c>
      <c r="G197" s="341">
        <f>'7 Investitie'!H76</f>
        <v>0</v>
      </c>
      <c r="H197" s="341">
        <f>'7 Investitie'!I76</f>
        <v>0</v>
      </c>
      <c r="I197" s="332"/>
      <c r="J197" s="342"/>
      <c r="K197" s="332"/>
      <c r="L197" s="332"/>
      <c r="M197" s="332"/>
      <c r="N197" s="332"/>
      <c r="O197" s="60"/>
      <c r="P197" s="60"/>
      <c r="Q197" s="60"/>
      <c r="R197" s="60"/>
    </row>
    <row r="198" spans="1:28" s="34" customFormat="1" ht="15.75" x14ac:dyDescent="0.25">
      <c r="A198" s="305">
        <v>25</v>
      </c>
      <c r="B198" s="200" t="s">
        <v>560</v>
      </c>
      <c r="C198" s="213">
        <f t="shared" si="146"/>
        <v>0</v>
      </c>
      <c r="D198" s="341">
        <f>'7 Investitie'!E77</f>
        <v>0</v>
      </c>
      <c r="E198" s="341">
        <f>'7 Investitie'!F77</f>
        <v>0</v>
      </c>
      <c r="F198" s="341">
        <f>'7 Investitie'!G77</f>
        <v>0</v>
      </c>
      <c r="G198" s="341">
        <f>'7 Investitie'!H77</f>
        <v>0</v>
      </c>
      <c r="H198" s="341">
        <f>'7 Investitie'!I77</f>
        <v>0</v>
      </c>
      <c r="I198" s="332"/>
      <c r="J198" s="342"/>
      <c r="K198" s="332"/>
      <c r="L198" s="332"/>
      <c r="M198" s="332"/>
      <c r="N198" s="332"/>
      <c r="O198" s="60"/>
      <c r="P198" s="60"/>
      <c r="Q198" s="60"/>
      <c r="R198" s="60"/>
    </row>
    <row r="199" spans="1:28" s="368" customFormat="1" ht="23.25" customHeight="1" thickBot="1" x14ac:dyDescent="0.25">
      <c r="A199" s="365"/>
      <c r="B199" s="366" t="s">
        <v>667</v>
      </c>
      <c r="C199" s="369">
        <f t="shared" si="146"/>
        <v>0</v>
      </c>
      <c r="D199" s="367">
        <f>SUM(D196:D198)</f>
        <v>0</v>
      </c>
      <c r="E199" s="367">
        <f t="shared" ref="E199:H199" si="150">SUM(E196:E198)</f>
        <v>0</v>
      </c>
      <c r="F199" s="367">
        <f t="shared" si="150"/>
        <v>0</v>
      </c>
      <c r="G199" s="367">
        <f t="shared" si="150"/>
        <v>0</v>
      </c>
      <c r="H199" s="367">
        <f t="shared" si="150"/>
        <v>0</v>
      </c>
      <c r="I199" s="397"/>
      <c r="J199" s="397"/>
      <c r="K199" s="397"/>
      <c r="L199" s="397"/>
      <c r="M199" s="397"/>
      <c r="N199" s="397"/>
      <c r="O199" s="397"/>
      <c r="P199" s="397"/>
      <c r="Q199" s="397"/>
      <c r="R199" s="397"/>
      <c r="V199"/>
      <c r="W199"/>
      <c r="X199"/>
      <c r="Y199"/>
      <c r="Z199"/>
      <c r="AA199"/>
    </row>
    <row r="200" spans="1:28" s="301" customFormat="1" ht="16.5" thickTop="1" thickBot="1" x14ac:dyDescent="0.25">
      <c r="A200" s="330"/>
      <c r="B200" s="327" t="s">
        <v>529</v>
      </c>
      <c r="C200" s="348">
        <f t="shared" si="146"/>
        <v>0</v>
      </c>
      <c r="D200" s="328">
        <f>-D199</f>
        <v>0</v>
      </c>
      <c r="E200" s="328">
        <f t="shared" ref="E200:H200" si="151">-E199</f>
        <v>0</v>
      </c>
      <c r="F200" s="328">
        <f t="shared" si="151"/>
        <v>0</v>
      </c>
      <c r="G200" s="328">
        <f t="shared" si="151"/>
        <v>0</v>
      </c>
      <c r="H200" s="328">
        <f t="shared" si="151"/>
        <v>0</v>
      </c>
      <c r="I200" s="40"/>
      <c r="J200" s="40"/>
      <c r="K200" s="40"/>
      <c r="L200" s="40"/>
      <c r="M200" s="40"/>
      <c r="N200" s="40"/>
      <c r="O200" s="40"/>
      <c r="P200" s="40"/>
      <c r="Q200" s="40"/>
      <c r="R200" s="40"/>
      <c r="V200"/>
      <c r="W200"/>
      <c r="X200"/>
      <c r="Y200"/>
      <c r="Z200"/>
      <c r="AA200"/>
      <c r="AB200" s="92"/>
    </row>
    <row r="201" spans="1:28" s="301" customFormat="1" ht="16.5" thickTop="1" thickBot="1" x14ac:dyDescent="0.25">
      <c r="A201" s="330"/>
      <c r="B201" s="327" t="s">
        <v>487</v>
      </c>
      <c r="C201" s="348">
        <f t="shared" si="146"/>
        <v>0</v>
      </c>
      <c r="D201" s="328">
        <f>D194+D200</f>
        <v>0</v>
      </c>
      <c r="E201" s="328">
        <f t="shared" ref="E201:H201" si="152">E194+E200</f>
        <v>0</v>
      </c>
      <c r="F201" s="328">
        <f t="shared" si="152"/>
        <v>0</v>
      </c>
      <c r="G201" s="328">
        <f t="shared" si="152"/>
        <v>0</v>
      </c>
      <c r="H201" s="400">
        <f t="shared" si="152"/>
        <v>0</v>
      </c>
      <c r="I201" s="40"/>
      <c r="J201" s="40"/>
      <c r="K201" s="40"/>
      <c r="L201" s="40"/>
      <c r="M201" s="40"/>
      <c r="N201" s="40"/>
      <c r="O201" s="40"/>
      <c r="P201" s="40"/>
      <c r="Q201" s="40"/>
      <c r="R201" s="40"/>
      <c r="V201"/>
      <c r="W201"/>
      <c r="X201"/>
      <c r="Y201"/>
      <c r="Z201"/>
      <c r="AA201"/>
      <c r="AB201" s="92"/>
    </row>
    <row r="202" spans="1:28" s="301" customFormat="1" ht="26.25" thickTop="1" x14ac:dyDescent="0.2">
      <c r="A202" s="380"/>
      <c r="B202" s="381" t="s">
        <v>664</v>
      </c>
      <c r="C202" s="382">
        <f t="shared" si="146"/>
        <v>0</v>
      </c>
      <c r="D202" s="383">
        <f>D183+D201</f>
        <v>0</v>
      </c>
      <c r="E202" s="383">
        <f t="shared" ref="E202:R202" si="153">E183+E201</f>
        <v>0</v>
      </c>
      <c r="F202" s="383">
        <f t="shared" si="153"/>
        <v>0</v>
      </c>
      <c r="G202" s="383">
        <f t="shared" si="153"/>
        <v>0</v>
      </c>
      <c r="H202" s="383">
        <f t="shared" si="153"/>
        <v>0</v>
      </c>
      <c r="I202" s="383">
        <f t="shared" si="153"/>
        <v>0</v>
      </c>
      <c r="J202" s="383">
        <f t="shared" si="153"/>
        <v>0</v>
      </c>
      <c r="K202" s="383">
        <f t="shared" si="153"/>
        <v>0</v>
      </c>
      <c r="L202" s="383">
        <f t="shared" si="153"/>
        <v>0</v>
      </c>
      <c r="M202" s="383">
        <f t="shared" si="153"/>
        <v>0</v>
      </c>
      <c r="N202" s="383">
        <f t="shared" si="153"/>
        <v>0</v>
      </c>
      <c r="O202" s="383">
        <f t="shared" si="153"/>
        <v>0</v>
      </c>
      <c r="P202" s="383">
        <f t="shared" si="153"/>
        <v>0</v>
      </c>
      <c r="Q202" s="383">
        <f t="shared" si="153"/>
        <v>0</v>
      </c>
      <c r="R202" s="383">
        <f t="shared" si="153"/>
        <v>0</v>
      </c>
      <c r="V202"/>
      <c r="W202"/>
      <c r="X202"/>
      <c r="Y202"/>
      <c r="Z202"/>
      <c r="AA202"/>
      <c r="AB202" s="92"/>
    </row>
    <row r="203" spans="1:28" s="378" customFormat="1" x14ac:dyDescent="0.2">
      <c r="A203" s="284"/>
      <c r="B203" s="337"/>
      <c r="C203" s="505"/>
      <c r="D203" s="60"/>
      <c r="E203" s="60"/>
      <c r="F203" s="60"/>
      <c r="G203" s="60"/>
      <c r="H203" s="60"/>
      <c r="I203" s="60"/>
      <c r="J203" s="60"/>
      <c r="K203" s="60"/>
      <c r="L203" s="60"/>
      <c r="M203" s="60"/>
      <c r="N203" s="60"/>
      <c r="O203" s="60"/>
      <c r="P203" s="60"/>
      <c r="Q203" s="60"/>
      <c r="R203" s="60"/>
      <c r="V203"/>
      <c r="W203"/>
      <c r="X203"/>
      <c r="Y203"/>
      <c r="Z203"/>
      <c r="AA203"/>
    </row>
    <row r="204" spans="1:28" s="378" customFormat="1" x14ac:dyDescent="0.2">
      <c r="A204" s="283"/>
      <c r="B204" s="337"/>
      <c r="C204" s="502" t="s">
        <v>172</v>
      </c>
      <c r="D204" s="502">
        <v>0</v>
      </c>
      <c r="E204" s="502">
        <v>1</v>
      </c>
      <c r="F204" s="502">
        <v>2</v>
      </c>
      <c r="G204" s="502">
        <v>3</v>
      </c>
      <c r="H204" s="502">
        <v>4</v>
      </c>
      <c r="I204" s="502">
        <v>5</v>
      </c>
      <c r="J204" s="502">
        <v>6</v>
      </c>
      <c r="K204" s="502">
        <v>7</v>
      </c>
      <c r="L204" s="502">
        <v>8</v>
      </c>
      <c r="M204" s="502">
        <v>9</v>
      </c>
      <c r="N204" s="502">
        <v>10</v>
      </c>
      <c r="O204" s="502">
        <v>11</v>
      </c>
      <c r="P204" s="502">
        <v>12</v>
      </c>
      <c r="Q204" s="502">
        <v>13</v>
      </c>
      <c r="R204" s="502">
        <v>14</v>
      </c>
      <c r="V204"/>
      <c r="W204"/>
      <c r="X204"/>
      <c r="Y204"/>
      <c r="Z204"/>
      <c r="AA204"/>
    </row>
    <row r="205" spans="1:28" s="34" customFormat="1" ht="15.75" x14ac:dyDescent="0.25">
      <c r="A205" s="118"/>
      <c r="B205" s="347"/>
      <c r="C205" s="397"/>
      <c r="D205" s="335"/>
      <c r="E205" s="335"/>
      <c r="F205" s="335"/>
      <c r="G205" s="335"/>
      <c r="H205" s="335"/>
      <c r="I205" s="332"/>
      <c r="J205" s="342"/>
      <c r="K205" s="332"/>
      <c r="L205" s="332"/>
      <c r="M205" s="332"/>
      <c r="N205" s="332"/>
      <c r="O205" s="60"/>
      <c r="P205" s="60"/>
      <c r="Q205" s="60"/>
      <c r="R205" s="60"/>
      <c r="V205"/>
      <c r="W205"/>
      <c r="X205"/>
      <c r="Y205"/>
      <c r="Z205"/>
      <c r="AA205"/>
    </row>
    <row r="206" spans="1:28" s="34" customFormat="1" ht="15.75" x14ac:dyDescent="0.25">
      <c r="A206" s="118"/>
      <c r="B206" s="347"/>
      <c r="C206" s="397"/>
      <c r="D206" s="335"/>
      <c r="E206" s="335"/>
      <c r="F206" s="335"/>
      <c r="G206" s="335"/>
      <c r="H206" s="335"/>
      <c r="I206" s="332"/>
      <c r="J206" s="342"/>
      <c r="K206" s="332"/>
      <c r="L206" s="332"/>
      <c r="M206" s="332"/>
      <c r="N206" s="332"/>
      <c r="O206" s="60"/>
      <c r="P206" s="60"/>
      <c r="Q206" s="60"/>
      <c r="R206" s="60"/>
      <c r="V206"/>
      <c r="W206"/>
      <c r="X206"/>
      <c r="Y206"/>
      <c r="Z206"/>
      <c r="AA206"/>
    </row>
    <row r="207" spans="1:28" s="34" customFormat="1" ht="15.75" x14ac:dyDescent="0.25">
      <c r="A207" s="132"/>
      <c r="B207" s="347"/>
      <c r="C207" s="397"/>
      <c r="D207" s="335"/>
      <c r="E207" s="335"/>
      <c r="F207" s="335"/>
      <c r="G207" s="335"/>
      <c r="H207" s="335"/>
      <c r="I207" s="332"/>
      <c r="J207" s="342"/>
      <c r="K207" s="332"/>
      <c r="L207" s="332"/>
      <c r="M207" s="332"/>
      <c r="N207" s="332"/>
      <c r="O207" s="60"/>
      <c r="P207" s="60"/>
      <c r="Q207" s="60"/>
      <c r="R207" s="60"/>
      <c r="V207"/>
      <c r="W207"/>
      <c r="X207"/>
      <c r="Y207"/>
      <c r="Z207"/>
      <c r="AA207"/>
    </row>
    <row r="208" spans="1:28" s="34" customFormat="1" ht="15.75" x14ac:dyDescent="0.25">
      <c r="A208" s="132"/>
      <c r="B208" s="347"/>
      <c r="C208" s="397"/>
      <c r="D208" s="335"/>
      <c r="E208" s="335"/>
      <c r="F208" s="335"/>
      <c r="G208" s="335"/>
      <c r="H208" s="335"/>
      <c r="I208" s="332"/>
      <c r="J208" s="342"/>
      <c r="K208" s="332"/>
      <c r="L208" s="332"/>
      <c r="M208" s="332"/>
      <c r="N208" s="332"/>
      <c r="O208" s="60"/>
      <c r="P208" s="60"/>
      <c r="Q208" s="60"/>
      <c r="R208" s="60"/>
      <c r="V208"/>
      <c r="W208"/>
      <c r="X208"/>
      <c r="Y208"/>
      <c r="Z208"/>
      <c r="AA208"/>
    </row>
    <row r="209" spans="1:27" s="34" customFormat="1" ht="15.75" x14ac:dyDescent="0.25">
      <c r="A209" s="132"/>
      <c r="B209" s="347"/>
      <c r="C209" s="397"/>
      <c r="D209" s="335"/>
      <c r="E209" s="335"/>
      <c r="F209" s="335"/>
      <c r="G209" s="335"/>
      <c r="H209" s="335"/>
      <c r="I209" s="332"/>
      <c r="J209" s="342"/>
      <c r="K209" s="332"/>
      <c r="L209" s="332"/>
      <c r="M209" s="332"/>
      <c r="N209" s="332"/>
      <c r="O209" s="60"/>
      <c r="P209" s="60"/>
      <c r="Q209" s="60"/>
      <c r="R209" s="60"/>
      <c r="V209"/>
      <c r="W209"/>
      <c r="X209"/>
      <c r="Y209"/>
      <c r="Z209"/>
      <c r="AA209"/>
    </row>
    <row r="210" spans="1:27" s="34" customFormat="1" ht="15.75" x14ac:dyDescent="0.25">
      <c r="A210" s="132"/>
      <c r="B210" s="347"/>
      <c r="C210" s="397"/>
      <c r="D210" s="335"/>
      <c r="E210" s="335"/>
      <c r="F210" s="335"/>
      <c r="G210" s="335"/>
      <c r="H210" s="335"/>
      <c r="I210" s="332"/>
      <c r="J210" s="342"/>
      <c r="K210" s="332"/>
      <c r="L210" s="332"/>
      <c r="M210" s="332"/>
      <c r="N210" s="332"/>
      <c r="O210" s="60"/>
      <c r="P210" s="60"/>
      <c r="Q210" s="60"/>
      <c r="R210" s="60"/>
      <c r="V210"/>
      <c r="W210"/>
      <c r="X210"/>
      <c r="Y210"/>
      <c r="Z210"/>
      <c r="AA210"/>
    </row>
    <row r="211" spans="1:27" s="34" customFormat="1" ht="15.75" x14ac:dyDescent="0.25">
      <c r="A211" s="132"/>
      <c r="B211" s="347"/>
      <c r="C211" s="397"/>
      <c r="D211" s="335"/>
      <c r="E211" s="335"/>
      <c r="F211" s="335"/>
      <c r="G211" s="335"/>
      <c r="H211" s="335"/>
      <c r="I211" s="332"/>
      <c r="J211" s="342"/>
      <c r="K211" s="332"/>
      <c r="L211" s="332"/>
      <c r="M211" s="332"/>
      <c r="N211" s="332"/>
      <c r="O211" s="60"/>
      <c r="P211" s="60"/>
      <c r="Q211" s="60"/>
      <c r="R211" s="60"/>
      <c r="V211"/>
      <c r="W211"/>
      <c r="X211"/>
      <c r="Y211"/>
      <c r="Z211"/>
      <c r="AA211"/>
    </row>
    <row r="212" spans="1:27" s="34" customFormat="1" ht="15.75" x14ac:dyDescent="0.25">
      <c r="A212" s="132"/>
      <c r="B212" s="347"/>
      <c r="C212" s="397"/>
      <c r="D212" s="335"/>
      <c r="E212" s="335"/>
      <c r="F212" s="335"/>
      <c r="G212" s="335"/>
      <c r="H212" s="335"/>
      <c r="I212" s="332"/>
      <c r="J212" s="342"/>
      <c r="K212" s="332"/>
      <c r="L212" s="332"/>
      <c r="M212" s="332"/>
      <c r="N212" s="332"/>
      <c r="O212" s="60"/>
      <c r="P212" s="60"/>
      <c r="Q212" s="60"/>
      <c r="R212" s="60"/>
      <c r="V212"/>
      <c r="W212"/>
      <c r="X212"/>
      <c r="Y212"/>
      <c r="Z212"/>
      <c r="AA212"/>
    </row>
    <row r="213" spans="1:27" s="34" customFormat="1" ht="15.75" x14ac:dyDescent="0.25">
      <c r="A213" s="132"/>
      <c r="B213" s="347"/>
      <c r="C213" s="397"/>
      <c r="D213" s="335"/>
      <c r="E213" s="335"/>
      <c r="F213" s="335"/>
      <c r="G213" s="335"/>
      <c r="H213" s="335"/>
      <c r="I213" s="332"/>
      <c r="J213" s="342"/>
      <c r="K213" s="332"/>
      <c r="L213" s="332"/>
      <c r="M213" s="332"/>
      <c r="N213" s="332"/>
      <c r="O213" s="60"/>
      <c r="P213" s="60"/>
      <c r="Q213" s="60"/>
      <c r="R213" s="60"/>
      <c r="V213"/>
      <c r="W213"/>
      <c r="X213"/>
      <c r="Y213"/>
      <c r="Z213"/>
      <c r="AA213"/>
    </row>
    <row r="214" spans="1:27" s="34" customFormat="1" ht="15.75" x14ac:dyDescent="0.25">
      <c r="A214" s="132"/>
      <c r="B214" s="347"/>
      <c r="C214" s="397"/>
      <c r="D214" s="335"/>
      <c r="E214" s="335"/>
      <c r="F214" s="335"/>
      <c r="G214" s="335"/>
      <c r="H214" s="335"/>
      <c r="I214" s="332"/>
      <c r="J214" s="342"/>
      <c r="K214" s="332"/>
      <c r="L214" s="332"/>
      <c r="M214" s="332"/>
      <c r="N214" s="332"/>
      <c r="O214" s="60"/>
      <c r="P214" s="60"/>
      <c r="Q214" s="60"/>
      <c r="R214" s="60"/>
      <c r="V214"/>
      <c r="W214"/>
      <c r="X214"/>
      <c r="Y214"/>
      <c r="Z214"/>
      <c r="AA214"/>
    </row>
    <row r="215" spans="1:27" s="34" customFormat="1" ht="15.75" x14ac:dyDescent="0.25">
      <c r="A215" s="132"/>
      <c r="B215" s="347"/>
      <c r="C215" s="397"/>
      <c r="D215" s="335"/>
      <c r="E215" s="335"/>
      <c r="F215" s="335"/>
      <c r="G215" s="335"/>
      <c r="H215" s="335"/>
      <c r="I215" s="332"/>
      <c r="J215" s="342"/>
      <c r="K215" s="332"/>
      <c r="L215" s="332"/>
      <c r="M215" s="332"/>
      <c r="N215" s="332"/>
      <c r="O215" s="60"/>
      <c r="P215" s="60"/>
      <c r="Q215" s="60"/>
      <c r="R215" s="60"/>
      <c r="V215"/>
      <c r="W215"/>
      <c r="X215"/>
      <c r="Y215"/>
      <c r="Z215"/>
      <c r="AA215"/>
    </row>
    <row r="216" spans="1:27" s="34" customFormat="1" ht="15.75" x14ac:dyDescent="0.25">
      <c r="A216" s="132"/>
      <c r="B216" s="347"/>
      <c r="C216" s="397"/>
      <c r="D216" s="335"/>
      <c r="E216" s="335"/>
      <c r="F216" s="335"/>
      <c r="G216" s="335"/>
      <c r="H216" s="335"/>
      <c r="I216" s="332"/>
      <c r="J216" s="342"/>
      <c r="K216" s="332"/>
      <c r="L216" s="332"/>
      <c r="M216" s="332"/>
      <c r="N216" s="332"/>
      <c r="O216" s="60"/>
      <c r="P216" s="60"/>
      <c r="Q216" s="60"/>
      <c r="R216" s="60"/>
      <c r="V216"/>
      <c r="W216"/>
      <c r="X216"/>
      <c r="Y216"/>
      <c r="Z216"/>
      <c r="AA216"/>
    </row>
    <row r="217" spans="1:27" s="34" customFormat="1" ht="15.75" x14ac:dyDescent="0.25">
      <c r="A217" s="132"/>
      <c r="B217" s="347"/>
      <c r="C217" s="397"/>
      <c r="D217" s="335"/>
      <c r="E217" s="335"/>
      <c r="F217" s="335"/>
      <c r="G217" s="335"/>
      <c r="H217" s="335"/>
      <c r="I217" s="332"/>
      <c r="J217" s="342"/>
      <c r="K217" s="332"/>
      <c r="L217" s="332"/>
      <c r="M217" s="332"/>
      <c r="N217" s="332"/>
      <c r="O217" s="60"/>
      <c r="P217" s="60"/>
      <c r="Q217" s="60"/>
      <c r="R217" s="60"/>
      <c r="V217"/>
      <c r="W217"/>
      <c r="X217"/>
      <c r="Y217"/>
      <c r="Z217"/>
      <c r="AA217"/>
    </row>
    <row r="218" spans="1:27" s="34" customFormat="1" ht="15.75" x14ac:dyDescent="0.25">
      <c r="A218" s="132"/>
      <c r="B218" s="347"/>
      <c r="C218" s="397"/>
      <c r="D218" s="335"/>
      <c r="E218" s="335"/>
      <c r="F218" s="335"/>
      <c r="G218" s="335"/>
      <c r="H218" s="335"/>
      <c r="I218" s="332"/>
      <c r="J218" s="342"/>
      <c r="K218" s="332"/>
      <c r="L218" s="332"/>
      <c r="M218" s="332"/>
      <c r="N218" s="332"/>
      <c r="O218" s="60"/>
      <c r="P218" s="60"/>
      <c r="Q218" s="60"/>
      <c r="R218" s="60"/>
      <c r="V218"/>
      <c r="W218"/>
      <c r="X218"/>
      <c r="Y218"/>
      <c r="Z218"/>
      <c r="AA218"/>
    </row>
    <row r="219" spans="1:27" s="34" customFormat="1" ht="15.75" x14ac:dyDescent="0.25">
      <c r="A219" s="132"/>
      <c r="B219" s="347"/>
      <c r="C219" s="397"/>
      <c r="D219" s="335"/>
      <c r="E219" s="335"/>
      <c r="F219" s="335"/>
      <c r="G219" s="335"/>
      <c r="H219" s="335"/>
      <c r="I219" s="332"/>
      <c r="J219" s="342"/>
      <c r="K219" s="332"/>
      <c r="L219" s="332"/>
      <c r="M219" s="332"/>
      <c r="N219" s="332"/>
      <c r="O219" s="60"/>
      <c r="P219" s="60"/>
      <c r="Q219" s="60"/>
      <c r="R219" s="60"/>
      <c r="V219"/>
      <c r="W219"/>
      <c r="X219"/>
      <c r="Y219"/>
      <c r="Z219"/>
      <c r="AA219"/>
    </row>
    <row r="220" spans="1:27" s="34" customFormat="1" ht="15.75" x14ac:dyDescent="0.25">
      <c r="A220" s="132"/>
      <c r="B220" s="347"/>
      <c r="C220" s="397"/>
      <c r="D220" s="335"/>
      <c r="E220" s="335"/>
      <c r="F220" s="335"/>
      <c r="G220" s="335"/>
      <c r="H220" s="335"/>
      <c r="I220" s="332"/>
      <c r="J220" s="342"/>
      <c r="K220" s="332"/>
      <c r="L220" s="332"/>
      <c r="M220" s="332"/>
      <c r="N220" s="332"/>
      <c r="O220" s="60"/>
      <c r="P220" s="60"/>
      <c r="Q220" s="60"/>
      <c r="R220" s="60"/>
      <c r="V220"/>
      <c r="W220"/>
      <c r="X220"/>
      <c r="Y220"/>
      <c r="Z220"/>
      <c r="AA220"/>
    </row>
    <row r="221" spans="1:27" ht="15.75" x14ac:dyDescent="0.25">
      <c r="I221" s="336"/>
      <c r="K221" s="336"/>
      <c r="L221" s="336"/>
      <c r="M221" s="336"/>
      <c r="N221" s="336"/>
    </row>
    <row r="222" spans="1:27" ht="15.75" x14ac:dyDescent="0.25">
      <c r="I222" s="336"/>
      <c r="K222" s="336"/>
      <c r="L222" s="336"/>
      <c r="M222" s="336"/>
      <c r="N222" s="336"/>
    </row>
    <row r="223" spans="1:27" ht="15.75" x14ac:dyDescent="0.25">
      <c r="I223" s="336"/>
      <c r="K223" s="336"/>
      <c r="L223" s="336"/>
      <c r="M223" s="336"/>
      <c r="N223" s="336"/>
    </row>
    <row r="224" spans="1:27" ht="15.75" x14ac:dyDescent="0.25">
      <c r="I224" s="336"/>
      <c r="K224" s="336"/>
      <c r="L224" s="336"/>
      <c r="M224" s="336"/>
      <c r="N224" s="336"/>
    </row>
  </sheetData>
  <mergeCells count="32">
    <mergeCell ref="A25:R25"/>
    <mergeCell ref="A72:R72"/>
    <mergeCell ref="A73:R73"/>
    <mergeCell ref="A85:R85"/>
    <mergeCell ref="A195:R195"/>
    <mergeCell ref="A86:R86"/>
    <mergeCell ref="A153:R153"/>
    <mergeCell ref="A154:R154"/>
    <mergeCell ref="A155:R155"/>
    <mergeCell ref="A161:R161"/>
    <mergeCell ref="E151:R151"/>
    <mergeCell ref="A125:R125"/>
    <mergeCell ref="A126:R126"/>
    <mergeCell ref="A131:R131"/>
    <mergeCell ref="A136:R136"/>
    <mergeCell ref="A150:N150"/>
    <mergeCell ref="J1:M1"/>
    <mergeCell ref="A162:R162"/>
    <mergeCell ref="A184:R184"/>
    <mergeCell ref="A185:R185"/>
    <mergeCell ref="A190:R190"/>
    <mergeCell ref="A1:H1"/>
    <mergeCell ref="A7:I7"/>
    <mergeCell ref="A68:I68"/>
    <mergeCell ref="B6:N6"/>
    <mergeCell ref="E9:R9"/>
    <mergeCell ref="B8:I8"/>
    <mergeCell ref="B69:I69"/>
    <mergeCell ref="E70:R70"/>
    <mergeCell ref="A11:R11"/>
    <mergeCell ref="A12:R12"/>
    <mergeCell ref="A24:R24"/>
  </mergeCells>
  <pageMargins left="0.23622047244094491" right="0.23622047244094491" top="0.74803149606299213" bottom="0.74803149606299213" header="0.31496062992125984" footer="0.31496062992125984"/>
  <pageSetup paperSize="9" scale="55" fitToHeight="0" orientation="landscape" r:id="rId1"/>
  <headerFooter>
    <oddHeader>&amp;C&amp;"Arial,Bold"&amp;16 &amp;K03+0008. PROIECȚII FINANCIARE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48"/>
  <sheetViews>
    <sheetView showGridLines="0" zoomScaleNormal="100" zoomScaleSheetLayoutView="85" workbookViewId="0">
      <selection activeCell="E3" sqref="E3:R3"/>
    </sheetView>
  </sheetViews>
  <sheetFormatPr defaultRowHeight="15" x14ac:dyDescent="0.3"/>
  <cols>
    <col min="1" max="1" width="37.7109375" style="77" customWidth="1"/>
    <col min="2" max="2" width="5" style="77" customWidth="1"/>
    <col min="3" max="3" width="18.7109375" style="514" customWidth="1"/>
    <col min="4" max="4" width="10" style="514" customWidth="1"/>
    <col min="5" max="12" width="10" style="77" customWidth="1"/>
    <col min="13" max="15" width="10" style="646" customWidth="1"/>
    <col min="16" max="18" width="13" style="646" customWidth="1"/>
    <col min="19" max="25" width="7" style="646" customWidth="1"/>
    <col min="26" max="26" width="9.140625" style="557"/>
    <col min="27" max="16384" width="9.140625" style="645"/>
  </cols>
  <sheetData>
    <row r="1" spans="1:26" s="644" customFormat="1" ht="19.5" customHeight="1" x14ac:dyDescent="0.3">
      <c r="A1" s="640" t="s">
        <v>566</v>
      </c>
      <c r="B1" s="641"/>
      <c r="C1" s="641"/>
      <c r="D1" s="641"/>
      <c r="E1" s="642"/>
      <c r="F1" s="642"/>
      <c r="G1" s="642"/>
      <c r="H1" s="642"/>
      <c r="I1" s="642"/>
      <c r="J1" s="642"/>
      <c r="K1" s="642"/>
      <c r="L1" s="642"/>
      <c r="M1" s="643"/>
      <c r="N1" s="643"/>
      <c r="O1" s="643"/>
      <c r="P1" s="643"/>
      <c r="Q1" s="643"/>
      <c r="R1" s="643"/>
      <c r="S1" s="643"/>
      <c r="T1" s="643"/>
      <c r="U1" s="643"/>
      <c r="V1" s="643"/>
      <c r="W1" s="643"/>
      <c r="X1" s="643"/>
      <c r="Y1" s="643"/>
      <c r="Z1" s="570"/>
    </row>
    <row r="2" spans="1:26" ht="39" customHeight="1" x14ac:dyDescent="0.3">
      <c r="A2" s="789" t="s">
        <v>567</v>
      </c>
      <c r="B2" s="789"/>
      <c r="C2" s="789"/>
      <c r="D2" s="789"/>
      <c r="E2" s="789"/>
      <c r="F2" s="789"/>
      <c r="G2" s="789"/>
      <c r="H2" s="789"/>
      <c r="I2" s="789"/>
      <c r="J2" s="789"/>
      <c r="K2" s="789"/>
      <c r="L2" s="789"/>
      <c r="M2" s="645"/>
      <c r="N2" s="645"/>
      <c r="O2" s="645"/>
      <c r="P2" s="645"/>
      <c r="Q2" s="645"/>
      <c r="R2" s="645"/>
      <c r="S2" s="645"/>
      <c r="T2" s="645"/>
      <c r="U2" s="645"/>
      <c r="V2" s="645"/>
      <c r="W2" s="645"/>
      <c r="X2" s="645"/>
      <c r="Y2" s="645"/>
      <c r="Z2" s="646"/>
    </row>
    <row r="3" spans="1:26" s="647" customFormat="1" ht="23.25" customHeight="1" x14ac:dyDescent="0.2">
      <c r="A3" s="471"/>
      <c r="B3" s="472"/>
      <c r="C3" s="470"/>
      <c r="D3" s="470" t="s">
        <v>365</v>
      </c>
      <c r="E3" s="796" t="s">
        <v>399</v>
      </c>
      <c r="F3" s="797"/>
      <c r="G3" s="797"/>
      <c r="H3" s="797"/>
      <c r="I3" s="797"/>
      <c r="J3" s="797"/>
      <c r="K3" s="797"/>
      <c r="L3" s="797"/>
      <c r="M3" s="797"/>
      <c r="N3" s="797"/>
      <c r="O3" s="797"/>
      <c r="P3" s="797"/>
      <c r="Q3" s="797"/>
      <c r="R3" s="798"/>
      <c r="Z3" s="648"/>
    </row>
    <row r="4" spans="1:26" s="652" customFormat="1" ht="15.75" customHeight="1" x14ac:dyDescent="0.2">
      <c r="A4" s="649" t="s">
        <v>403</v>
      </c>
      <c r="B4" s="497"/>
      <c r="C4" s="650" t="s">
        <v>172</v>
      </c>
      <c r="D4" s="650">
        <v>0</v>
      </c>
      <c r="E4" s="651">
        <v>1</v>
      </c>
      <c r="F4" s="651">
        <v>2</v>
      </c>
      <c r="G4" s="651">
        <v>3</v>
      </c>
      <c r="H4" s="651">
        <v>4</v>
      </c>
      <c r="I4" s="651">
        <v>5</v>
      </c>
      <c r="J4" s="651">
        <v>6</v>
      </c>
      <c r="K4" s="651">
        <v>7</v>
      </c>
      <c r="L4" s="651">
        <v>8</v>
      </c>
      <c r="M4" s="651">
        <v>9</v>
      </c>
      <c r="N4" s="651">
        <v>10</v>
      </c>
      <c r="O4" s="651">
        <v>11</v>
      </c>
      <c r="P4" s="651">
        <v>12</v>
      </c>
      <c r="Q4" s="651">
        <v>13</v>
      </c>
      <c r="R4" s="651">
        <v>14</v>
      </c>
      <c r="Z4" s="653"/>
    </row>
    <row r="5" spans="1:26" s="655" customFormat="1" x14ac:dyDescent="0.2">
      <c r="A5" s="654" t="s">
        <v>573</v>
      </c>
      <c r="B5" s="59"/>
      <c r="C5" s="367">
        <f t="shared" ref="C5:C11" si="0">SUM(D5:R5)</f>
        <v>0</v>
      </c>
      <c r="D5" s="341">
        <f>'10 Rentabilitate investitie'!C6</f>
        <v>0</v>
      </c>
      <c r="E5" s="341">
        <f>'10 Rentabilitate investitie'!D6</f>
        <v>0</v>
      </c>
      <c r="F5" s="341">
        <f>'10 Rentabilitate investitie'!E6</f>
        <v>0</v>
      </c>
      <c r="G5" s="341">
        <f>'10 Rentabilitate investitie'!F6</f>
        <v>0</v>
      </c>
      <c r="H5" s="341">
        <f>'10 Rentabilitate investitie'!G6</f>
        <v>0</v>
      </c>
      <c r="I5" s="341">
        <f>'10 Rentabilitate investitie'!H6</f>
        <v>0</v>
      </c>
      <c r="J5" s="341">
        <f>'10 Rentabilitate investitie'!I6</f>
        <v>0</v>
      </c>
      <c r="K5" s="341">
        <f>'10 Rentabilitate investitie'!J6</f>
        <v>0</v>
      </c>
      <c r="L5" s="341">
        <f>'10 Rentabilitate investitie'!K6</f>
        <v>0</v>
      </c>
      <c r="M5" s="341">
        <f>'10 Rentabilitate investitie'!L6</f>
        <v>0</v>
      </c>
      <c r="N5" s="341">
        <f>'10 Rentabilitate investitie'!M6</f>
        <v>0</v>
      </c>
      <c r="O5" s="341">
        <f>'10 Rentabilitate investitie'!N6</f>
        <v>0</v>
      </c>
      <c r="P5" s="341">
        <f>'10 Rentabilitate investitie'!O6</f>
        <v>0</v>
      </c>
      <c r="Q5" s="341">
        <f>'10 Rentabilitate investitie'!P6</f>
        <v>0</v>
      </c>
      <c r="R5" s="341">
        <f>'10 Rentabilitate investitie'!Q6</f>
        <v>0</v>
      </c>
      <c r="Z5" s="656"/>
    </row>
    <row r="6" spans="1:26" s="655" customFormat="1" x14ac:dyDescent="0.2">
      <c r="A6" s="657" t="str">
        <f>'10 Rentabilitate investitie'!A7</f>
        <v>Rambursari TVA</v>
      </c>
      <c r="B6" s="59"/>
      <c r="C6" s="341">
        <f t="shared" si="0"/>
        <v>0</v>
      </c>
      <c r="D6" s="341">
        <f>'10 Rentabilitate investitie'!C7</f>
        <v>0</v>
      </c>
      <c r="E6" s="341">
        <f>'10 Rentabilitate investitie'!D7</f>
        <v>0</v>
      </c>
      <c r="F6" s="341">
        <f>'10 Rentabilitate investitie'!E7</f>
        <v>0</v>
      </c>
      <c r="G6" s="341">
        <f>'10 Rentabilitate investitie'!F7</f>
        <v>0</v>
      </c>
      <c r="H6" s="341">
        <f>'10 Rentabilitate investitie'!G7</f>
        <v>0</v>
      </c>
      <c r="I6" s="341">
        <f>'10 Rentabilitate investitie'!H7</f>
        <v>0</v>
      </c>
      <c r="J6" s="341">
        <f>'10 Rentabilitate investitie'!I7</f>
        <v>0</v>
      </c>
      <c r="K6" s="341">
        <f>'10 Rentabilitate investitie'!J7</f>
        <v>0</v>
      </c>
      <c r="L6" s="341">
        <f>'10 Rentabilitate investitie'!K7</f>
        <v>0</v>
      </c>
      <c r="M6" s="341">
        <f>'10 Rentabilitate investitie'!L7</f>
        <v>0</v>
      </c>
      <c r="N6" s="341">
        <f>'10 Rentabilitate investitie'!M7</f>
        <v>0</v>
      </c>
      <c r="O6" s="341">
        <f>'10 Rentabilitate investitie'!N7</f>
        <v>0</v>
      </c>
      <c r="P6" s="341">
        <f>'10 Rentabilitate investitie'!O7</f>
        <v>0</v>
      </c>
      <c r="Q6" s="341">
        <f>'10 Rentabilitate investitie'!P7</f>
        <v>0</v>
      </c>
      <c r="R6" s="341">
        <f>'10 Rentabilitate investitie'!Q7</f>
        <v>0</v>
      </c>
      <c r="Z6" s="656"/>
    </row>
    <row r="7" spans="1:26" s="655" customFormat="1" ht="18.75" customHeight="1" x14ac:dyDescent="0.2">
      <c r="A7" s="657" t="s">
        <v>574</v>
      </c>
      <c r="B7" s="59"/>
      <c r="C7" s="341">
        <f t="shared" si="0"/>
        <v>0</v>
      </c>
      <c r="D7" s="341">
        <f>'10 Rentabilitate investitie'!C10</f>
        <v>0</v>
      </c>
      <c r="E7" s="341">
        <f>'10 Rentabilitate investitie'!D10</f>
        <v>0</v>
      </c>
      <c r="F7" s="341">
        <f>'10 Rentabilitate investitie'!E10</f>
        <v>0</v>
      </c>
      <c r="G7" s="341">
        <f>'10 Rentabilitate investitie'!F10</f>
        <v>0</v>
      </c>
      <c r="H7" s="341">
        <f>'10 Rentabilitate investitie'!G10</f>
        <v>0</v>
      </c>
      <c r="I7" s="341">
        <f>'10 Rentabilitate investitie'!H10</f>
        <v>0</v>
      </c>
      <c r="J7" s="341">
        <f>'10 Rentabilitate investitie'!I10</f>
        <v>0</v>
      </c>
      <c r="K7" s="341">
        <f>'10 Rentabilitate investitie'!J10</f>
        <v>0</v>
      </c>
      <c r="L7" s="341">
        <f>'10 Rentabilitate investitie'!K10</f>
        <v>0</v>
      </c>
      <c r="M7" s="341">
        <f>'10 Rentabilitate investitie'!L10</f>
        <v>0</v>
      </c>
      <c r="N7" s="341">
        <f>'10 Rentabilitate investitie'!M10</f>
        <v>0</v>
      </c>
      <c r="O7" s="341">
        <f>'10 Rentabilitate investitie'!N10</f>
        <v>0</v>
      </c>
      <c r="P7" s="341">
        <f>'10 Rentabilitate investitie'!O10</f>
        <v>0</v>
      </c>
      <c r="Q7" s="341">
        <f>'10 Rentabilitate investitie'!P10</f>
        <v>0</v>
      </c>
      <c r="R7" s="341">
        <f>'10 Rentabilitate investitie'!Q10</f>
        <v>0</v>
      </c>
      <c r="Z7" s="656"/>
    </row>
    <row r="8" spans="1:26" s="655" customFormat="1" ht="18.75" customHeight="1" x14ac:dyDescent="0.2">
      <c r="A8" s="657" t="str">
        <f>'10 Rentabilitate investitie'!A11</f>
        <v>Plati TVA</v>
      </c>
      <c r="B8" s="59"/>
      <c r="C8" s="341">
        <f t="shared" si="0"/>
        <v>0</v>
      </c>
      <c r="D8" s="341">
        <f>'10 Rentabilitate investitie'!C11</f>
        <v>0</v>
      </c>
      <c r="E8" s="341">
        <f>'10 Rentabilitate investitie'!D11</f>
        <v>0</v>
      </c>
      <c r="F8" s="341">
        <f>'10 Rentabilitate investitie'!E11</f>
        <v>0</v>
      </c>
      <c r="G8" s="341">
        <f>'10 Rentabilitate investitie'!F11</f>
        <v>0</v>
      </c>
      <c r="H8" s="341">
        <f>'10 Rentabilitate investitie'!G11</f>
        <v>0</v>
      </c>
      <c r="I8" s="341">
        <f>'10 Rentabilitate investitie'!H11</f>
        <v>0</v>
      </c>
      <c r="J8" s="341">
        <f>'10 Rentabilitate investitie'!I11</f>
        <v>0</v>
      </c>
      <c r="K8" s="341">
        <f>'10 Rentabilitate investitie'!J11</f>
        <v>0</v>
      </c>
      <c r="L8" s="341">
        <f>'10 Rentabilitate investitie'!K11</f>
        <v>0</v>
      </c>
      <c r="M8" s="341">
        <f>'10 Rentabilitate investitie'!L11</f>
        <v>0</v>
      </c>
      <c r="N8" s="341">
        <f>'10 Rentabilitate investitie'!M11</f>
        <v>0</v>
      </c>
      <c r="O8" s="341">
        <f>'10 Rentabilitate investitie'!N11</f>
        <v>0</v>
      </c>
      <c r="P8" s="341">
        <f>'10 Rentabilitate investitie'!O11</f>
        <v>0</v>
      </c>
      <c r="Q8" s="341">
        <f>'10 Rentabilitate investitie'!P11</f>
        <v>0</v>
      </c>
      <c r="R8" s="341">
        <f>'10 Rentabilitate investitie'!Q11</f>
        <v>0</v>
      </c>
      <c r="Z8" s="656"/>
    </row>
    <row r="9" spans="1:26" s="655" customFormat="1" ht="18.75" customHeight="1" x14ac:dyDescent="0.2">
      <c r="A9" s="657" t="str">
        <f>'8 Proiectii financiare'!B181</f>
        <v>Impozit pe profit/venit</v>
      </c>
      <c r="B9" s="59"/>
      <c r="C9" s="341">
        <f t="shared" si="0"/>
        <v>0</v>
      </c>
      <c r="D9" s="341">
        <f>'8 Proiectii financiare'!D181</f>
        <v>0</v>
      </c>
      <c r="E9" s="341">
        <f>'8 Proiectii financiare'!E181</f>
        <v>0</v>
      </c>
      <c r="F9" s="341">
        <f>'8 Proiectii financiare'!F181</f>
        <v>0</v>
      </c>
      <c r="G9" s="341">
        <f>'8 Proiectii financiare'!G181</f>
        <v>0</v>
      </c>
      <c r="H9" s="341">
        <f>'8 Proiectii financiare'!H181</f>
        <v>0</v>
      </c>
      <c r="I9" s="341">
        <f>'8 Proiectii financiare'!I181</f>
        <v>0</v>
      </c>
      <c r="J9" s="341">
        <f>'8 Proiectii financiare'!J181</f>
        <v>0</v>
      </c>
      <c r="K9" s="341">
        <f>'8 Proiectii financiare'!K181</f>
        <v>0</v>
      </c>
      <c r="L9" s="341">
        <f>'8 Proiectii financiare'!L181</f>
        <v>0</v>
      </c>
      <c r="M9" s="341">
        <f>'8 Proiectii financiare'!M181</f>
        <v>0</v>
      </c>
      <c r="N9" s="341">
        <f>'8 Proiectii financiare'!N181</f>
        <v>0</v>
      </c>
      <c r="O9" s="341">
        <f>'8 Proiectii financiare'!O181</f>
        <v>0</v>
      </c>
      <c r="P9" s="341">
        <f>'8 Proiectii financiare'!P181</f>
        <v>0</v>
      </c>
      <c r="Q9" s="341">
        <f>'8 Proiectii financiare'!Q181</f>
        <v>0</v>
      </c>
      <c r="R9" s="341">
        <f>'8 Proiectii financiare'!R181</f>
        <v>0</v>
      </c>
      <c r="Z9" s="656"/>
    </row>
    <row r="10" spans="1:26" s="659" customFormat="1" ht="25.5" x14ac:dyDescent="0.2">
      <c r="A10" s="658" t="s">
        <v>404</v>
      </c>
      <c r="B10" s="62"/>
      <c r="C10" s="367">
        <f t="shared" si="0"/>
        <v>0</v>
      </c>
      <c r="D10" s="367">
        <f>SUM(D5:D6)-SUM(D7:D9)</f>
        <v>0</v>
      </c>
      <c r="E10" s="367">
        <f>SUM(E5:E6)-SUM(E7:E9)</f>
        <v>0</v>
      </c>
      <c r="F10" s="367">
        <f t="shared" ref="F10:R10" si="1">SUM(F5:F6)-SUM(F7:F9)</f>
        <v>0</v>
      </c>
      <c r="G10" s="367">
        <f t="shared" si="1"/>
        <v>0</v>
      </c>
      <c r="H10" s="367">
        <f t="shared" si="1"/>
        <v>0</v>
      </c>
      <c r="I10" s="367">
        <f t="shared" si="1"/>
        <v>0</v>
      </c>
      <c r="J10" s="367">
        <f t="shared" si="1"/>
        <v>0</v>
      </c>
      <c r="K10" s="367">
        <f t="shared" si="1"/>
        <v>0</v>
      </c>
      <c r="L10" s="367">
        <f t="shared" si="1"/>
        <v>0</v>
      </c>
      <c r="M10" s="367">
        <f t="shared" si="1"/>
        <v>0</v>
      </c>
      <c r="N10" s="367">
        <f t="shared" si="1"/>
        <v>0</v>
      </c>
      <c r="O10" s="367">
        <f t="shared" si="1"/>
        <v>0</v>
      </c>
      <c r="P10" s="367">
        <f t="shared" si="1"/>
        <v>0</v>
      </c>
      <c r="Q10" s="367">
        <f t="shared" si="1"/>
        <v>0</v>
      </c>
      <c r="R10" s="367">
        <f t="shared" si="1"/>
        <v>0</v>
      </c>
      <c r="Z10" s="660"/>
    </row>
    <row r="11" spans="1:26" s="655" customFormat="1" x14ac:dyDescent="0.2">
      <c r="A11" s="654" t="s">
        <v>406</v>
      </c>
      <c r="B11" s="59"/>
      <c r="C11" s="341">
        <f t="shared" si="0"/>
        <v>0</v>
      </c>
      <c r="D11" s="341">
        <f>'7 Investitie'!E70</f>
        <v>0</v>
      </c>
      <c r="E11" s="341">
        <f>'7 Investitie'!F70</f>
        <v>0</v>
      </c>
      <c r="F11" s="341">
        <f>'7 Investitie'!G70</f>
        <v>0</v>
      </c>
      <c r="G11" s="341">
        <f>'7 Investitie'!H70</f>
        <v>0</v>
      </c>
      <c r="H11" s="341">
        <f>'7 Investitie'!I70</f>
        <v>0</v>
      </c>
      <c r="I11" s="341"/>
      <c r="J11" s="341"/>
      <c r="K11" s="341"/>
      <c r="L11" s="341"/>
      <c r="M11" s="341"/>
      <c r="N11" s="341"/>
      <c r="O11" s="341"/>
      <c r="P11" s="341"/>
      <c r="Q11" s="341"/>
      <c r="R11" s="341"/>
      <c r="Z11" s="656"/>
    </row>
    <row r="12" spans="1:26" s="659" customFormat="1" x14ac:dyDescent="0.2">
      <c r="A12" s="658" t="s">
        <v>407</v>
      </c>
      <c r="B12" s="62"/>
      <c r="C12" s="367">
        <f>-C11</f>
        <v>0</v>
      </c>
      <c r="D12" s="367">
        <f>-D11</f>
        <v>0</v>
      </c>
      <c r="E12" s="367">
        <f>-E11</f>
        <v>0</v>
      </c>
      <c r="F12" s="367">
        <f t="shared" ref="F12:H12" si="2">-F11</f>
        <v>0</v>
      </c>
      <c r="G12" s="367">
        <f t="shared" si="2"/>
        <v>0</v>
      </c>
      <c r="H12" s="367">
        <f t="shared" si="2"/>
        <v>0</v>
      </c>
      <c r="I12" s="367"/>
      <c r="J12" s="367"/>
      <c r="K12" s="367"/>
      <c r="L12" s="367"/>
      <c r="M12" s="367"/>
      <c r="N12" s="367"/>
      <c r="O12" s="367"/>
      <c r="P12" s="367"/>
      <c r="Q12" s="367"/>
      <c r="R12" s="367"/>
      <c r="Z12" s="660"/>
    </row>
    <row r="13" spans="1:26" s="659" customFormat="1" ht="25.5" x14ac:dyDescent="0.2">
      <c r="A13" s="658" t="s">
        <v>409</v>
      </c>
      <c r="B13" s="62"/>
      <c r="C13" s="367">
        <f t="shared" ref="C13:R13" si="3">C10+C12</f>
        <v>0</v>
      </c>
      <c r="D13" s="367">
        <f t="shared" si="3"/>
        <v>0</v>
      </c>
      <c r="E13" s="367">
        <f t="shared" si="3"/>
        <v>0</v>
      </c>
      <c r="F13" s="367">
        <f t="shared" si="3"/>
        <v>0</v>
      </c>
      <c r="G13" s="367">
        <f t="shared" si="3"/>
        <v>0</v>
      </c>
      <c r="H13" s="367">
        <f t="shared" si="3"/>
        <v>0</v>
      </c>
      <c r="I13" s="367">
        <f t="shared" si="3"/>
        <v>0</v>
      </c>
      <c r="J13" s="367">
        <f t="shared" si="3"/>
        <v>0</v>
      </c>
      <c r="K13" s="367">
        <f t="shared" si="3"/>
        <v>0</v>
      </c>
      <c r="L13" s="367">
        <f t="shared" si="3"/>
        <v>0</v>
      </c>
      <c r="M13" s="367">
        <f t="shared" si="3"/>
        <v>0</v>
      </c>
      <c r="N13" s="367">
        <f t="shared" si="3"/>
        <v>0</v>
      </c>
      <c r="O13" s="367">
        <f t="shared" si="3"/>
        <v>0</v>
      </c>
      <c r="P13" s="367">
        <f t="shared" si="3"/>
        <v>0</v>
      </c>
      <c r="Q13" s="367">
        <f t="shared" si="3"/>
        <v>0</v>
      </c>
      <c r="R13" s="367">
        <f t="shared" si="3"/>
        <v>0</v>
      </c>
      <c r="Z13" s="660"/>
    </row>
    <row r="14" spans="1:26" s="655" customFormat="1" x14ac:dyDescent="0.2">
      <c r="A14" s="661" t="s">
        <v>195</v>
      </c>
      <c r="B14" s="59"/>
      <c r="C14" s="341">
        <f>SUM(D14:R14)</f>
        <v>0</v>
      </c>
      <c r="D14" s="341">
        <f>'7 Investitie'!E104</f>
        <v>0</v>
      </c>
      <c r="E14" s="341">
        <f>'7 Investitie'!F104</f>
        <v>0</v>
      </c>
      <c r="F14" s="341">
        <f>'7 Investitie'!G104</f>
        <v>0</v>
      </c>
      <c r="G14" s="341">
        <f>'7 Investitie'!H104</f>
        <v>0</v>
      </c>
      <c r="H14" s="341">
        <f>'7 Investitie'!I104</f>
        <v>0</v>
      </c>
      <c r="I14" s="341"/>
      <c r="J14" s="341"/>
      <c r="K14" s="341"/>
      <c r="L14" s="341"/>
      <c r="M14" s="341"/>
      <c r="N14" s="341"/>
      <c r="O14" s="341"/>
      <c r="P14" s="341"/>
      <c r="Q14" s="341"/>
      <c r="R14" s="341"/>
      <c r="Z14" s="656"/>
    </row>
    <row r="15" spans="1:26" s="655" customFormat="1" x14ac:dyDescent="0.2">
      <c r="A15" s="654" t="s">
        <v>196</v>
      </c>
      <c r="B15" s="59"/>
      <c r="C15" s="341">
        <f>SUM(D15:R15)</f>
        <v>0</v>
      </c>
      <c r="D15" s="341">
        <f>'7 Investitie'!E112</f>
        <v>0</v>
      </c>
      <c r="E15" s="341">
        <f>'7 Investitie'!F112</f>
        <v>0</v>
      </c>
      <c r="F15" s="341">
        <f>'7 Investitie'!G112</f>
        <v>0</v>
      </c>
      <c r="G15" s="341">
        <f>'7 Investitie'!H112</f>
        <v>0</v>
      </c>
      <c r="H15" s="341">
        <f>'7 Investitie'!I112</f>
        <v>0</v>
      </c>
      <c r="I15" s="341">
        <f>'7 Investitie'!J112</f>
        <v>0</v>
      </c>
      <c r="J15" s="341">
        <f>'7 Investitie'!K112</f>
        <v>0</v>
      </c>
      <c r="K15" s="341">
        <f>'7 Investitie'!L112</f>
        <v>0</v>
      </c>
      <c r="L15" s="341">
        <f>'7 Investitie'!M112</f>
        <v>0</v>
      </c>
      <c r="M15" s="341">
        <f>'7 Investitie'!N112</f>
        <v>0</v>
      </c>
      <c r="N15" s="341">
        <f>'7 Investitie'!O112</f>
        <v>0</v>
      </c>
      <c r="O15" s="341">
        <f>'7 Investitie'!P112</f>
        <v>0</v>
      </c>
      <c r="P15" s="341">
        <f>'7 Investitie'!Q112</f>
        <v>0</v>
      </c>
      <c r="Q15" s="341">
        <f>'7 Investitie'!R112</f>
        <v>0</v>
      </c>
      <c r="R15" s="341">
        <f>'7 Investitie'!S112</f>
        <v>0</v>
      </c>
      <c r="Z15" s="656"/>
    </row>
    <row r="16" spans="1:26" s="659" customFormat="1" x14ac:dyDescent="0.2">
      <c r="A16" s="658" t="s">
        <v>405</v>
      </c>
      <c r="B16" s="62"/>
      <c r="C16" s="367">
        <f>C14-C15</f>
        <v>0</v>
      </c>
      <c r="D16" s="367">
        <f>D14-D15</f>
        <v>0</v>
      </c>
      <c r="E16" s="367">
        <f>E14-E15</f>
        <v>0</v>
      </c>
      <c r="F16" s="367">
        <f t="shared" ref="F16:R16" si="4">F14-F15</f>
        <v>0</v>
      </c>
      <c r="G16" s="367">
        <f t="shared" si="4"/>
        <v>0</v>
      </c>
      <c r="H16" s="367">
        <f t="shared" si="4"/>
        <v>0</v>
      </c>
      <c r="I16" s="367">
        <f t="shared" si="4"/>
        <v>0</v>
      </c>
      <c r="J16" s="367">
        <f t="shared" si="4"/>
        <v>0</v>
      </c>
      <c r="K16" s="367">
        <f t="shared" si="4"/>
        <v>0</v>
      </c>
      <c r="L16" s="367">
        <f t="shared" si="4"/>
        <v>0</v>
      </c>
      <c r="M16" s="367">
        <f t="shared" si="4"/>
        <v>0</v>
      </c>
      <c r="N16" s="367">
        <f t="shared" si="4"/>
        <v>0</v>
      </c>
      <c r="O16" s="367">
        <f t="shared" si="4"/>
        <v>0</v>
      </c>
      <c r="P16" s="367">
        <f t="shared" si="4"/>
        <v>0</v>
      </c>
      <c r="Q16" s="367">
        <f t="shared" si="4"/>
        <v>0</v>
      </c>
      <c r="R16" s="367">
        <f t="shared" si="4"/>
        <v>0</v>
      </c>
      <c r="Z16" s="660"/>
    </row>
    <row r="17" spans="1:26" s="664" customFormat="1" ht="16.5" x14ac:dyDescent="0.2">
      <c r="A17" s="662" t="s">
        <v>408</v>
      </c>
      <c r="B17" s="374"/>
      <c r="C17" s="663">
        <f>C10+C16+C12</f>
        <v>0</v>
      </c>
      <c r="D17" s="663">
        <f>D10+D16+D12</f>
        <v>0</v>
      </c>
      <c r="E17" s="663">
        <f>E10+E16+E12</f>
        <v>0</v>
      </c>
      <c r="F17" s="663">
        <f t="shared" ref="F17:R17" si="5">F10+F16+F12</f>
        <v>0</v>
      </c>
      <c r="G17" s="663">
        <f t="shared" si="5"/>
        <v>0</v>
      </c>
      <c r="H17" s="663">
        <f t="shared" si="5"/>
        <v>0</v>
      </c>
      <c r="I17" s="663">
        <f t="shared" si="5"/>
        <v>0</v>
      </c>
      <c r="J17" s="663">
        <f t="shared" si="5"/>
        <v>0</v>
      </c>
      <c r="K17" s="663">
        <f t="shared" si="5"/>
        <v>0</v>
      </c>
      <c r="L17" s="663">
        <f t="shared" si="5"/>
        <v>0</v>
      </c>
      <c r="M17" s="663">
        <f t="shared" si="5"/>
        <v>0</v>
      </c>
      <c r="N17" s="663">
        <f t="shared" si="5"/>
        <v>0</v>
      </c>
      <c r="O17" s="663">
        <f t="shared" si="5"/>
        <v>0</v>
      </c>
      <c r="P17" s="663">
        <f t="shared" si="5"/>
        <v>0</v>
      </c>
      <c r="Q17" s="663">
        <f t="shared" si="5"/>
        <v>0</v>
      </c>
      <c r="R17" s="663">
        <f t="shared" si="5"/>
        <v>0</v>
      </c>
      <c r="Z17" s="665"/>
    </row>
    <row r="18" spans="1:26" s="664" customFormat="1" ht="16.5" x14ac:dyDescent="0.2">
      <c r="A18" s="662" t="s">
        <v>410</v>
      </c>
      <c r="B18" s="374"/>
      <c r="C18" s="666"/>
      <c r="D18" s="663">
        <f>D17</f>
        <v>0</v>
      </c>
      <c r="E18" s="663">
        <f>D18+E17</f>
        <v>0</v>
      </c>
      <c r="F18" s="663">
        <f t="shared" ref="F18:R18" si="6">E18+F17</f>
        <v>0</v>
      </c>
      <c r="G18" s="663">
        <f t="shared" si="6"/>
        <v>0</v>
      </c>
      <c r="H18" s="663">
        <f t="shared" si="6"/>
        <v>0</v>
      </c>
      <c r="I18" s="663">
        <f t="shared" si="6"/>
        <v>0</v>
      </c>
      <c r="J18" s="663">
        <f t="shared" si="6"/>
        <v>0</v>
      </c>
      <c r="K18" s="663">
        <f t="shared" si="6"/>
        <v>0</v>
      </c>
      <c r="L18" s="663">
        <f t="shared" si="6"/>
        <v>0</v>
      </c>
      <c r="M18" s="663">
        <f t="shared" si="6"/>
        <v>0</v>
      </c>
      <c r="N18" s="663">
        <f t="shared" si="6"/>
        <v>0</v>
      </c>
      <c r="O18" s="663">
        <f t="shared" si="6"/>
        <v>0</v>
      </c>
      <c r="P18" s="663">
        <f t="shared" si="6"/>
        <v>0</v>
      </c>
      <c r="Q18" s="663">
        <f t="shared" si="6"/>
        <v>0</v>
      </c>
      <c r="R18" s="663">
        <f t="shared" si="6"/>
        <v>0</v>
      </c>
      <c r="Z18" s="665"/>
    </row>
    <row r="19" spans="1:26" s="655" customFormat="1" x14ac:dyDescent="0.2">
      <c r="A19" s="512"/>
      <c r="B19" s="39"/>
      <c r="C19" s="514"/>
      <c r="D19" s="514"/>
      <c r="E19" s="77"/>
      <c r="F19" s="77"/>
      <c r="G19" s="77"/>
      <c r="H19" s="77"/>
      <c r="I19" s="77"/>
      <c r="J19" s="77"/>
      <c r="K19" s="77"/>
      <c r="L19" s="77"/>
      <c r="Z19" s="656"/>
    </row>
    <row r="20" spans="1:26" s="655" customFormat="1" ht="15.75" x14ac:dyDescent="0.25">
      <c r="A20" s="667" t="s">
        <v>570</v>
      </c>
      <c r="B20" s="79"/>
      <c r="C20" s="668"/>
      <c r="D20" s="668"/>
      <c r="E20" s="668" t="str">
        <f>IF(AND(D18&gt;=0,E18&gt;=0,F18&gt;=0,G18&gt;=0,H18&gt;=0,I18&gt;=0,J18&gt;=0,K18&gt;=0,L18&gt;=0,M18&gt;=0,N18&gt;=0,O18&gt;=0,P18&gt;=0,Q18&gt;=0,R18&gt;=0),"DA","NU")</f>
        <v>DA</v>
      </c>
      <c r="F20" s="77"/>
      <c r="G20" s="77"/>
      <c r="H20" s="77"/>
      <c r="I20" s="77"/>
      <c r="J20" s="77"/>
      <c r="K20" s="77"/>
      <c r="L20" s="77"/>
      <c r="Z20" s="656"/>
    </row>
    <row r="21" spans="1:26" ht="16.5" customHeight="1" x14ac:dyDescent="0.3">
      <c r="A21" s="512"/>
      <c r="B21" s="81"/>
      <c r="C21" s="80"/>
      <c r="D21" s="80"/>
      <c r="E21" s="81"/>
      <c r="F21" s="81"/>
      <c r="G21" s="81"/>
      <c r="H21" s="81"/>
      <c r="I21" s="81"/>
      <c r="J21" s="81"/>
      <c r="K21" s="81"/>
      <c r="L21" s="81"/>
      <c r="Z21" s="646"/>
    </row>
    <row r="22" spans="1:26" ht="16.5" customHeight="1" x14ac:dyDescent="0.3">
      <c r="B22" s="81"/>
      <c r="C22" s="80"/>
      <c r="D22" s="80"/>
      <c r="E22" s="81"/>
      <c r="F22" s="81"/>
      <c r="G22" s="81"/>
      <c r="H22" s="81"/>
      <c r="I22" s="81"/>
      <c r="J22" s="81"/>
      <c r="K22" s="81"/>
      <c r="L22" s="81"/>
      <c r="Z22" s="646"/>
    </row>
    <row r="23" spans="1:26" ht="28.5" customHeight="1" x14ac:dyDescent="0.3">
      <c r="A23" s="799"/>
      <c r="B23" s="799"/>
      <c r="C23" s="799"/>
      <c r="D23" s="80"/>
      <c r="E23" s="81"/>
      <c r="F23" s="81"/>
      <c r="G23" s="81"/>
      <c r="H23" s="81"/>
      <c r="I23" s="81"/>
      <c r="J23" s="81"/>
      <c r="K23" s="81"/>
      <c r="L23" s="81"/>
      <c r="Z23" s="646"/>
    </row>
    <row r="24" spans="1:26" ht="16.5" customHeight="1" x14ac:dyDescent="0.3">
      <c r="B24" s="81"/>
      <c r="C24" s="80"/>
      <c r="D24" s="80"/>
      <c r="E24" s="81"/>
      <c r="F24" s="81"/>
      <c r="G24" s="81"/>
      <c r="H24" s="81"/>
      <c r="I24" s="81"/>
      <c r="J24" s="81"/>
      <c r="K24" s="81"/>
      <c r="L24" s="81"/>
      <c r="Z24" s="646"/>
    </row>
    <row r="25" spans="1:26" ht="16.5" customHeight="1" x14ac:dyDescent="0.3">
      <c r="A25" s="514"/>
      <c r="B25" s="80"/>
      <c r="C25" s="80"/>
      <c r="D25" s="80"/>
      <c r="E25" s="80"/>
      <c r="F25" s="80"/>
      <c r="G25" s="80"/>
      <c r="H25" s="80"/>
      <c r="I25" s="80"/>
      <c r="J25" s="80"/>
      <c r="K25" s="80"/>
      <c r="L25" s="80"/>
      <c r="Z25" s="646"/>
    </row>
    <row r="27" spans="1:26" x14ac:dyDescent="0.3">
      <c r="F27" s="790"/>
      <c r="G27" s="790"/>
      <c r="H27" s="790"/>
      <c r="I27" s="790"/>
      <c r="J27" s="790"/>
      <c r="K27" s="513"/>
      <c r="Z27" s="646"/>
    </row>
    <row r="28" spans="1:26" x14ac:dyDescent="0.3">
      <c r="Z28" s="646"/>
    </row>
    <row r="29" spans="1:26" ht="15.75" x14ac:dyDescent="0.3">
      <c r="A29" s="791"/>
      <c r="B29" s="791"/>
      <c r="C29" s="82"/>
      <c r="D29" s="82"/>
      <c r="F29" s="792"/>
      <c r="G29" s="792"/>
      <c r="H29" s="792"/>
      <c r="I29" s="792"/>
      <c r="J29" s="83"/>
      <c r="K29" s="87"/>
      <c r="Z29" s="646"/>
    </row>
    <row r="30" spans="1:26" x14ac:dyDescent="0.3">
      <c r="F30" s="793"/>
      <c r="G30" s="793"/>
      <c r="H30" s="793"/>
      <c r="I30" s="793"/>
      <c r="J30" s="793"/>
      <c r="K30" s="793"/>
      <c r="L30" s="793"/>
      <c r="Z30" s="646"/>
    </row>
    <row r="31" spans="1:26" x14ac:dyDescent="0.3">
      <c r="A31" s="84"/>
      <c r="Z31" s="646"/>
    </row>
    <row r="32" spans="1:26" x14ac:dyDescent="0.3">
      <c r="A32" s="85"/>
      <c r="Z32" s="646"/>
    </row>
    <row r="33" spans="1:26" ht="63.75" customHeight="1" x14ac:dyDescent="0.3">
      <c r="A33" s="86"/>
      <c r="B33" s="794"/>
      <c r="C33" s="794"/>
      <c r="D33" s="794"/>
      <c r="E33" s="794"/>
      <c r="F33" s="794"/>
      <c r="G33" s="794"/>
      <c r="H33" s="794"/>
      <c r="I33" s="794"/>
      <c r="J33" s="794"/>
      <c r="K33" s="794"/>
      <c r="L33" s="794"/>
      <c r="Z33" s="646"/>
    </row>
    <row r="34" spans="1:26" ht="27.75" customHeight="1" x14ac:dyDescent="0.3">
      <c r="A34" s="86"/>
      <c r="B34" s="795"/>
      <c r="C34" s="795"/>
      <c r="D34" s="795"/>
      <c r="E34" s="795"/>
      <c r="F34" s="795"/>
      <c r="G34" s="795"/>
      <c r="H34" s="795"/>
      <c r="I34" s="795"/>
      <c r="J34" s="795"/>
      <c r="K34" s="795"/>
      <c r="L34" s="795"/>
      <c r="Z34" s="646"/>
    </row>
    <row r="35" spans="1:26" x14ac:dyDescent="0.3">
      <c r="A35" s="86"/>
      <c r="B35" s="788"/>
      <c r="C35" s="788"/>
      <c r="D35" s="788"/>
      <c r="E35" s="788"/>
      <c r="F35" s="788"/>
      <c r="G35" s="788"/>
      <c r="H35" s="788"/>
      <c r="I35" s="788"/>
      <c r="J35" s="788"/>
      <c r="K35" s="788"/>
      <c r="L35" s="788"/>
      <c r="Z35" s="646"/>
    </row>
    <row r="36" spans="1:26" x14ac:dyDescent="0.3">
      <c r="A36" s="86"/>
      <c r="B36" s="788"/>
      <c r="C36" s="788"/>
      <c r="D36" s="788"/>
      <c r="E36" s="788"/>
      <c r="F36" s="788"/>
      <c r="G36" s="788"/>
      <c r="H36" s="788"/>
      <c r="I36" s="788"/>
      <c r="J36" s="788"/>
      <c r="K36" s="788"/>
      <c r="L36" s="788"/>
      <c r="Z36" s="646"/>
    </row>
    <row r="37" spans="1:26" ht="42.75" customHeight="1" x14ac:dyDescent="0.3">
      <c r="A37" s="86"/>
      <c r="B37" s="788"/>
      <c r="C37" s="788"/>
      <c r="D37" s="788"/>
      <c r="E37" s="788"/>
      <c r="F37" s="788"/>
      <c r="G37" s="788"/>
      <c r="H37" s="788"/>
      <c r="I37" s="788"/>
      <c r="J37" s="788"/>
      <c r="K37" s="788"/>
      <c r="L37" s="788"/>
      <c r="Z37" s="646"/>
    </row>
    <row r="38" spans="1:26" ht="41.25" customHeight="1" x14ac:dyDescent="0.3">
      <c r="A38" s="86"/>
      <c r="B38" s="788"/>
      <c r="C38" s="788"/>
      <c r="D38" s="788"/>
      <c r="E38" s="788"/>
      <c r="F38" s="788"/>
      <c r="G38" s="788"/>
      <c r="H38" s="788"/>
      <c r="I38" s="788"/>
      <c r="J38" s="788"/>
      <c r="K38" s="788"/>
      <c r="L38" s="788"/>
      <c r="Z38" s="646"/>
    </row>
    <row r="39" spans="1:26" ht="30.75" customHeight="1" x14ac:dyDescent="0.3">
      <c r="A39" s="86"/>
      <c r="B39" s="788"/>
      <c r="C39" s="788"/>
      <c r="D39" s="788"/>
      <c r="E39" s="788"/>
      <c r="F39" s="788"/>
      <c r="G39" s="788"/>
      <c r="H39" s="788"/>
      <c r="I39" s="788"/>
      <c r="J39" s="788"/>
      <c r="K39" s="788"/>
      <c r="L39" s="788"/>
      <c r="Z39" s="646"/>
    </row>
    <row r="40" spans="1:26" ht="34.5" customHeight="1" x14ac:dyDescent="0.3">
      <c r="A40" s="86"/>
      <c r="B40" s="788"/>
      <c r="C40" s="788"/>
      <c r="D40" s="788"/>
      <c r="E40" s="788"/>
      <c r="F40" s="788"/>
      <c r="G40" s="788"/>
      <c r="H40" s="788"/>
      <c r="I40" s="788"/>
      <c r="J40" s="788"/>
      <c r="K40" s="788"/>
      <c r="L40" s="788"/>
      <c r="Z40" s="646"/>
    </row>
    <row r="41" spans="1:26" ht="16.5" customHeight="1" x14ac:dyDescent="0.3">
      <c r="A41" s="86"/>
      <c r="B41" s="802"/>
      <c r="C41" s="802"/>
      <c r="D41" s="802"/>
      <c r="E41" s="802"/>
      <c r="F41" s="802"/>
      <c r="G41" s="802"/>
      <c r="H41" s="802"/>
      <c r="I41" s="802"/>
      <c r="J41" s="802"/>
      <c r="K41" s="802"/>
      <c r="L41" s="802"/>
      <c r="Z41" s="646"/>
    </row>
    <row r="42" spans="1:26" ht="45" customHeight="1" x14ac:dyDescent="0.3">
      <c r="A42" s="86"/>
      <c r="B42" s="802"/>
      <c r="C42" s="802"/>
      <c r="D42" s="802"/>
      <c r="E42" s="802"/>
      <c r="F42" s="802"/>
      <c r="G42" s="802"/>
      <c r="H42" s="802"/>
      <c r="I42" s="802"/>
      <c r="J42" s="802"/>
      <c r="K42" s="802"/>
      <c r="L42" s="802"/>
      <c r="Z42" s="646"/>
    </row>
    <row r="43" spans="1:26" ht="35.25" customHeight="1" x14ac:dyDescent="0.3">
      <c r="A43" s="86"/>
      <c r="B43" s="802"/>
      <c r="C43" s="802"/>
      <c r="D43" s="802"/>
      <c r="E43" s="802"/>
      <c r="F43" s="802"/>
      <c r="G43" s="802"/>
      <c r="H43" s="802"/>
      <c r="I43" s="802"/>
      <c r="J43" s="802"/>
      <c r="K43" s="802"/>
      <c r="L43" s="802"/>
      <c r="Z43" s="646"/>
    </row>
    <row r="44" spans="1:26" ht="24" customHeight="1" x14ac:dyDescent="0.3">
      <c r="A44" s="86"/>
      <c r="B44" s="800"/>
      <c r="C44" s="800"/>
      <c r="D44" s="800"/>
      <c r="E44" s="800"/>
      <c r="F44" s="800"/>
      <c r="G44" s="800"/>
      <c r="H44" s="800"/>
      <c r="I44" s="800"/>
      <c r="J44" s="800"/>
      <c r="K44" s="800"/>
      <c r="L44" s="800"/>
      <c r="Z44" s="646"/>
    </row>
    <row r="45" spans="1:26" ht="22.5" customHeight="1" x14ac:dyDescent="0.3">
      <c r="A45" s="86"/>
      <c r="B45" s="800"/>
      <c r="C45" s="800"/>
      <c r="D45" s="800"/>
      <c r="E45" s="800"/>
      <c r="F45" s="800"/>
      <c r="G45" s="800"/>
      <c r="H45" s="800"/>
      <c r="I45" s="800"/>
      <c r="J45" s="800"/>
      <c r="K45" s="800"/>
      <c r="L45" s="800"/>
      <c r="Z45" s="646"/>
    </row>
    <row r="46" spans="1:26" x14ac:dyDescent="0.3">
      <c r="A46" s="86"/>
      <c r="Z46" s="646"/>
    </row>
    <row r="47" spans="1:26" x14ac:dyDescent="0.3">
      <c r="A47" s="801"/>
      <c r="B47" s="801"/>
      <c r="C47" s="801"/>
      <c r="D47" s="801"/>
      <c r="E47" s="801"/>
      <c r="F47" s="801"/>
      <c r="G47" s="801"/>
      <c r="H47" s="801"/>
      <c r="I47" s="801"/>
      <c r="J47" s="801"/>
      <c r="K47" s="801"/>
      <c r="L47" s="801"/>
      <c r="Z47" s="646"/>
    </row>
    <row r="48" spans="1:26" x14ac:dyDescent="0.3">
      <c r="Z48" s="646"/>
    </row>
  </sheetData>
  <mergeCells count="21">
    <mergeCell ref="B44:L44"/>
    <mergeCell ref="B45:L45"/>
    <mergeCell ref="A47:L47"/>
    <mergeCell ref="B38:L38"/>
    <mergeCell ref="B39:L39"/>
    <mergeCell ref="B40:L40"/>
    <mergeCell ref="B41:L41"/>
    <mergeCell ref="B42:L42"/>
    <mergeCell ref="B43:L43"/>
    <mergeCell ref="B37:L37"/>
    <mergeCell ref="A2:L2"/>
    <mergeCell ref="F27:J27"/>
    <mergeCell ref="A29:B29"/>
    <mergeCell ref="F29:I29"/>
    <mergeCell ref="F30:L30"/>
    <mergeCell ref="B33:L33"/>
    <mergeCell ref="B34:L34"/>
    <mergeCell ref="B35:L35"/>
    <mergeCell ref="B36:L36"/>
    <mergeCell ref="E3:R3"/>
    <mergeCell ref="A23:C23"/>
  </mergeCells>
  <conditionalFormatting sqref="E20">
    <cfRule type="containsText" dxfId="10" priority="4" operator="containsText" text="NU">
      <formula>NOT(ISERROR(SEARCH("NU",E20)))</formula>
    </cfRule>
  </conditionalFormatting>
  <conditionalFormatting sqref="E18:R18">
    <cfRule type="cellIs" dxfId="9" priority="2" operator="lessThan">
      <formula>0</formula>
    </cfRule>
  </conditionalFormatting>
  <conditionalFormatting sqref="D18">
    <cfRule type="cellIs" dxfId="8" priority="1" operator="lessThan">
      <formula>0</formula>
    </cfRule>
  </conditionalFormatting>
  <pageMargins left="0.19685039370078741" right="0.19685039370078741" top="0.47244094488188981" bottom="0.19685039370078741" header="0.19685039370078741" footer="0.19685039370078741"/>
  <pageSetup paperSize="9" scale="66" fitToHeight="0" orientation="landscape" r:id="rId1"/>
  <headerFooter alignWithMargins="0">
    <oddHeader>&amp;C&amp;"Arial,Bold"&amp;16 &amp;K03+0009. SUSTENABILITATEA FINANCIARĂ A PROIECTULUI</oddHead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Introducere</vt:lpstr>
      <vt:lpstr>1 Bilant</vt:lpstr>
      <vt:lpstr>2 Cont PP</vt:lpstr>
      <vt:lpstr>3. Analiza financiara-extinsa</vt:lpstr>
      <vt:lpstr>4 Analiza financiara-indicatori</vt:lpstr>
      <vt:lpstr>6 Buget cerere</vt:lpstr>
      <vt:lpstr>7 Investitie</vt:lpstr>
      <vt:lpstr>8 Proiectii financiare</vt:lpstr>
      <vt:lpstr>9 Sustenabilitate</vt:lpstr>
      <vt:lpstr>10 Rentabilitate investitie</vt:lpstr>
      <vt:lpstr>11 Venituri si cheltuieli</vt:lpstr>
      <vt:lpstr>12 Cont PP previzionat</vt:lpstr>
      <vt:lpstr>13 Proiectii financiare (intr)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Gabriel I. COSTACHE</cp:lastModifiedBy>
  <cp:lastPrinted>2015-12-29T10:13:55Z</cp:lastPrinted>
  <dcterms:created xsi:type="dcterms:W3CDTF">2015-08-05T10:46:20Z</dcterms:created>
  <dcterms:modified xsi:type="dcterms:W3CDTF">2016-02-04T07:37:54Z</dcterms:modified>
</cp:coreProperties>
</file>